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11970" windowHeight="3270" activeTab="2"/>
  </bookViews>
  <sheets>
    <sheet name="B.S" sheetId="1" r:id="rId1"/>
    <sheet name="I.S" sheetId="2" r:id="rId2"/>
    <sheet name="CF.S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<sst xmlns="http://schemas.openxmlformats.org/spreadsheetml/2006/main" count="260" uniqueCount="212">
  <si>
    <t xml:space="preserve">                Ngöôøi laäp bieåu                                   Keá toaùn tröôûng </t>
  </si>
  <si>
    <t>01</t>
  </si>
  <si>
    <t>02</t>
  </si>
  <si>
    <t>03</t>
  </si>
  <si>
    <t>04</t>
  </si>
  <si>
    <t>05</t>
  </si>
  <si>
    <t>06</t>
  </si>
  <si>
    <t>07</t>
  </si>
  <si>
    <t xml:space="preserve">          Ngöôøi laäp bieåu                                         Keá toaùn tröôûng</t>
  </si>
  <si>
    <t>V.01</t>
  </si>
  <si>
    <t>V.02</t>
  </si>
  <si>
    <t>V.03</t>
  </si>
  <si>
    <t>V.04</t>
  </si>
  <si>
    <t>V.05</t>
  </si>
  <si>
    <t>V.06</t>
  </si>
  <si>
    <t>V.07</t>
  </si>
  <si>
    <t>V.08</t>
  </si>
  <si>
    <t>V.10</t>
  </si>
  <si>
    <t>V.11</t>
  </si>
  <si>
    <t>V.12</t>
  </si>
  <si>
    <t>V.13</t>
  </si>
  <si>
    <t>V.14</t>
  </si>
  <si>
    <t>V.21</t>
  </si>
  <si>
    <t>V.15</t>
  </si>
  <si>
    <t>V.16</t>
  </si>
  <si>
    <t>V.17</t>
  </si>
  <si>
    <t>V.18</t>
  </si>
  <si>
    <t>V.19</t>
  </si>
  <si>
    <t>V.20</t>
  </si>
  <si>
    <t>V.22</t>
  </si>
  <si>
    <t>V.23</t>
  </si>
  <si>
    <t>VI.25</t>
  </si>
  <si>
    <t>VI.27</t>
  </si>
  <si>
    <t>VI.26</t>
  </si>
  <si>
    <t>VI.28</t>
  </si>
  <si>
    <t>VI.30</t>
  </si>
  <si>
    <t>VII.34</t>
  </si>
  <si>
    <t>4</t>
  </si>
  <si>
    <t>5</t>
  </si>
  <si>
    <t xml:space="preserve">                Ngöôøi laäp bieåu                                   </t>
  </si>
  <si>
    <t xml:space="preserve">Keá toaùn tröôûng </t>
  </si>
  <si>
    <t>Toång Giaùm ñoác</t>
  </si>
  <si>
    <t>Laäp  ngaøy  15   thaùng 01 naêm 2008</t>
  </si>
  <si>
    <t>Laäp ngaøy 15  thaùng 1  naêm 2008</t>
  </si>
  <si>
    <t>Thien Nam Trading Import Export Corporation</t>
  </si>
  <si>
    <t>432 Ly Thai To St., Ward 10, Dist. 10, HCMC.</t>
  </si>
  <si>
    <t>BALANCE SHEET</t>
  </si>
  <si>
    <t>Quarter 4 - 2007 (As at Dec. 31st 2007)</t>
  </si>
  <si>
    <t>Unit: VND</t>
  </si>
  <si>
    <t>Code</t>
  </si>
  <si>
    <t>Note</t>
  </si>
  <si>
    <t>Ending Balance</t>
  </si>
  <si>
    <t>Beginning Balance</t>
  </si>
  <si>
    <t>No.</t>
  </si>
  <si>
    <t>ASSETS</t>
  </si>
  <si>
    <t>A</t>
  </si>
  <si>
    <t>I</t>
  </si>
  <si>
    <t>Cash &amp; Cash equivalents</t>
  </si>
  <si>
    <t>Cash</t>
  </si>
  <si>
    <t>Cash equivalents</t>
  </si>
  <si>
    <t>II</t>
  </si>
  <si>
    <t>Short-term financial investments</t>
  </si>
  <si>
    <t>Short-term investments</t>
  </si>
  <si>
    <t>III</t>
  </si>
  <si>
    <t>Short-term receivables</t>
  </si>
  <si>
    <t>Trade accounts receivables</t>
  </si>
  <si>
    <t>Prepayment to suppliers</t>
  </si>
  <si>
    <t>Short-term intercompany receivables</t>
  </si>
  <si>
    <t>Receivables from construction contracts under percentage of completion method</t>
  </si>
  <si>
    <t>Other receivables</t>
  </si>
  <si>
    <t>IV</t>
  </si>
  <si>
    <t>Inventories</t>
  </si>
  <si>
    <t>V</t>
  </si>
  <si>
    <t>Other short-term assets</t>
  </si>
  <si>
    <t>Short-term prepaid expenses</t>
  </si>
  <si>
    <t>VAT deductible</t>
  </si>
  <si>
    <t>Tax and accounts receivable from State budget</t>
  </si>
  <si>
    <t>Other current assets</t>
  </si>
  <si>
    <t>B</t>
  </si>
  <si>
    <t>Long-term receivables</t>
  </si>
  <si>
    <t>Long-term receivables from customers</t>
  </si>
  <si>
    <t>Capital receivable from subsidiaries</t>
  </si>
  <si>
    <t>Long-term inter-company receivables</t>
  </si>
  <si>
    <t>Other long-term receivables</t>
  </si>
  <si>
    <t>Fixed assets</t>
  </si>
  <si>
    <t>Tangible fixed assets</t>
  </si>
  <si>
    <t xml:space="preserve">  - Historical cost</t>
  </si>
  <si>
    <t>Finance leases fixed assets</t>
  </si>
  <si>
    <t xml:space="preserve">  - Historical cost </t>
  </si>
  <si>
    <t>Intangible fixed assets</t>
  </si>
  <si>
    <t>Construction in progress</t>
  </si>
  <si>
    <t>Property Investment</t>
  </si>
  <si>
    <t>Long-term financial investments</t>
  </si>
  <si>
    <t>Investment in subsidiary company</t>
  </si>
  <si>
    <t>Investment in joint venture</t>
  </si>
  <si>
    <t>Other long-term investments</t>
  </si>
  <si>
    <t>Other long-term assets</t>
  </si>
  <si>
    <t>Long-term prepaid expenses</t>
  </si>
  <si>
    <t>Deferred income tax assets</t>
  </si>
  <si>
    <t>Others</t>
  </si>
  <si>
    <t>CAPITAL SOURCE</t>
  </si>
  <si>
    <t>Short-term liabilities</t>
  </si>
  <si>
    <t>Short-term borrowing</t>
  </si>
  <si>
    <t>Trade accounts payable</t>
  </si>
  <si>
    <t>Advances from customers</t>
  </si>
  <si>
    <t>Taxes and payable to state budget</t>
  </si>
  <si>
    <t>Payable to employees</t>
  </si>
  <si>
    <t>Payable expenses</t>
  </si>
  <si>
    <t>Intercompany payable</t>
  </si>
  <si>
    <t>Payable in accordance with contracts in progress</t>
  </si>
  <si>
    <t>Other short-term payables</t>
  </si>
  <si>
    <t>Provision for current liabilities</t>
  </si>
  <si>
    <t>Long-term liabilities</t>
  </si>
  <si>
    <t>Long-term accounts payable-Trade</t>
  </si>
  <si>
    <t>Long-term intercompany payable</t>
  </si>
  <si>
    <t>Other long-term payables</t>
  </si>
  <si>
    <t>Long-term borrowing</t>
  </si>
  <si>
    <t>Deferred income tax payable</t>
  </si>
  <si>
    <t>Provision for unemployment benefit</t>
  </si>
  <si>
    <t>Provision for long-term liabilities</t>
  </si>
  <si>
    <t>Capital sources and funds</t>
  </si>
  <si>
    <t>Paid-in capital</t>
  </si>
  <si>
    <t>Capital surplus</t>
  </si>
  <si>
    <t>Other capital of owner</t>
  </si>
  <si>
    <t>Asset revaluation differences</t>
  </si>
  <si>
    <t>Foreign exchange differences</t>
  </si>
  <si>
    <t>Investment and development funds</t>
  </si>
  <si>
    <t>Financial reserved Fund</t>
  </si>
  <si>
    <t>Other Fund belong to owner's equity</t>
  </si>
  <si>
    <t>Retained after-tax profit</t>
  </si>
  <si>
    <t>Capital for construction work</t>
  </si>
  <si>
    <t>Budget sources</t>
  </si>
  <si>
    <t>Bonus and welfare funds</t>
  </si>
  <si>
    <t>Budgets</t>
  </si>
  <si>
    <t>Budget for fixed asset</t>
  </si>
  <si>
    <t>SHORT-TERM ASSETS</t>
  </si>
  <si>
    <t>LONG-TERM ASSETS</t>
  </si>
  <si>
    <t>Provision for diminution in value of short-term security investments</t>
  </si>
  <si>
    <t>Provision for short-term doubtful debts</t>
  </si>
  <si>
    <t>Provision for devaluation of inventories</t>
  </si>
  <si>
    <t>Provision for long-term doubtful debts</t>
  </si>
  <si>
    <t xml:space="preserve">  - Accumulated depreciation</t>
  </si>
  <si>
    <t>Provision for diminution in value of long-term security investments</t>
  </si>
  <si>
    <t>LIABILITIES</t>
  </si>
  <si>
    <t>OWNER'S EQUITY</t>
  </si>
  <si>
    <t>Treasury stock</t>
  </si>
  <si>
    <t>TOTAL RESOURCES</t>
  </si>
  <si>
    <t>OFF BALANCE SHEET ITEMS</t>
  </si>
  <si>
    <t>Items</t>
  </si>
  <si>
    <t>Operating lease assets</t>
  </si>
  <si>
    <t>Goods held under trust or for processing</t>
  </si>
  <si>
    <t>Goods received on consignment for sale</t>
  </si>
  <si>
    <t>Bad debts written off</t>
  </si>
  <si>
    <t>Foreign currencies</t>
  </si>
  <si>
    <t xml:space="preserve"> - USD</t>
  </si>
  <si>
    <t xml:space="preserve"> - EUR</t>
  </si>
  <si>
    <t>Subsidies of state budget</t>
  </si>
  <si>
    <t>TOTAL ASSETS</t>
  </si>
  <si>
    <t>INCOME STATEMENT</t>
  </si>
  <si>
    <t>Quarter 4 - 2007</t>
  </si>
  <si>
    <t>Quarter 4</t>
  </si>
  <si>
    <t>Accumulation from Jan. 01st to Dec. 31st</t>
  </si>
  <si>
    <t>1. Sales</t>
  </si>
  <si>
    <t>2. Deductions</t>
  </si>
  <si>
    <t>3. Net sales and services (10= 01 - 02)</t>
  </si>
  <si>
    <t>4. Cost of goods sold</t>
  </si>
  <si>
    <t>5. Gross profit  (20= 10 - 11)</t>
  </si>
  <si>
    <t>6. Financial income</t>
  </si>
  <si>
    <t>7. Financial expenses</t>
  </si>
  <si>
    <t xml:space="preserve">   - Include: Interest expenses</t>
  </si>
  <si>
    <t>8. Selling expenses</t>
  </si>
  <si>
    <t>9. General &amp; administration expenses</t>
  </si>
  <si>
    <t>10. Net operating profit 30={20+(21-22)-(24+25)}</t>
  </si>
  <si>
    <t>11. Other income</t>
  </si>
  <si>
    <t>12. Other expenses</t>
  </si>
  <si>
    <t>13. Other profit ( 40 = 31 - 32)</t>
  </si>
  <si>
    <t>14. Profit before tax (50=30+40)</t>
  </si>
  <si>
    <t>15. Current corporate income tax expenses</t>
  </si>
  <si>
    <t>16. Deferred corporate income tax expenses</t>
  </si>
  <si>
    <t>17. Profit after tax (60=50-51-52)</t>
  </si>
  <si>
    <t>18. EPS (VND/share)</t>
  </si>
  <si>
    <t>CASH FLOWS STATEMENT</t>
  </si>
  <si>
    <t>2007 (Direct method)</t>
  </si>
  <si>
    <t>CASH FLOWS FROM OPERATING ACTIVITIES:</t>
  </si>
  <si>
    <t>Cash received from sale or services and other revenue</t>
  </si>
  <si>
    <t>Cash paid for supplier</t>
  </si>
  <si>
    <t>Cash paid for employee</t>
  </si>
  <si>
    <t>Cash paid for interest</t>
  </si>
  <si>
    <t>Cash paid for corporate income tax</t>
  </si>
  <si>
    <t>Other payables</t>
  </si>
  <si>
    <t>Net cash provided by (used in) operating activities</t>
  </si>
  <si>
    <t>CASH FLOWS FROM INVESTING ACTIVITIES:</t>
  </si>
  <si>
    <t>Cash paid for purchase of capital assets and other long-term assets</t>
  </si>
  <si>
    <t>Cash received from liquidation or disposal of capital assets and other long-term assets</t>
  </si>
  <si>
    <t>Cash paid for lending or purchase debt tools of other companies</t>
  </si>
  <si>
    <t>Withdrawal of lending or resale debt tools of other companies</t>
  </si>
  <si>
    <t>Cash paid for joining capital in other companies</t>
  </si>
  <si>
    <t>Withdrawal of capital in other companies</t>
  </si>
  <si>
    <t>Cash received from interest, dividend and distributed profit</t>
  </si>
  <si>
    <t>Net cash used in investing activities</t>
  </si>
  <si>
    <t>CASH FLOWS FROM FINANCING ACTIVITIES:</t>
  </si>
  <si>
    <t>Cash received from issuing stock, other owners' equity</t>
  </si>
  <si>
    <t>Cash paid to owners equity, repurchase issued stock</t>
  </si>
  <si>
    <t>Cash received from long-term and short-term borrowings</t>
  </si>
  <si>
    <t>Cash paid to principal debt</t>
  </si>
  <si>
    <t>Cash paid to financial lease debt</t>
  </si>
  <si>
    <t>Dividend, profit paid for owners</t>
  </si>
  <si>
    <t>Net cash (used in) provided by financing activities</t>
  </si>
  <si>
    <t>CASH AND CASH EQUIVALENTS AT BEGINNING OF YEAR</t>
  </si>
  <si>
    <t>Influence of foreign exchange fluctuation</t>
  </si>
  <si>
    <t>Net cash during the period (20+30+40)</t>
  </si>
  <si>
    <t>CASH AND CASH EQUIVALENTS AT END OF YEAR (50+60+61)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</si>
</sst>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_(* #,##0.0_);_(* \(#,##0.0\);_(* &quot;-&quot;??_);_(@_)"/>
    <numFmt numFmtId="181" formatCode="_(* #,##0_);_(* \(#,##0\);_(* &quot;-&quot;??_);_(@_)"/>
    <numFmt numFmtId="182" formatCode="_(* #,##0_);_(* \(#,##0\);_(* &quot;&quot;??_);_(@_)"/>
    <numFmt numFmtId="183" formatCode="\ @"/>
    <numFmt numFmtId="184" formatCode="\ General"/>
    <numFmt numFmtId="185" formatCode="0.0"/>
    <numFmt numFmtId="186" formatCode="_(* \(#,##0\);_(* &quot;&quot;??_);_(@_)"/>
    <numFmt numFmtId="187" formatCode="0.00000E+00"/>
    <numFmt numFmtId="188" formatCode="0.0000E+00"/>
    <numFmt numFmtId="189" formatCode="0.000E+00"/>
    <numFmt numFmtId="190" formatCode="0.000000E+00"/>
    <numFmt numFmtId="191" formatCode="0.0000000E+00"/>
    <numFmt numFmtId="192" formatCode="0.000000000E+00"/>
    <numFmt numFmtId="193" formatCode="0.0000000000E+00"/>
    <numFmt numFmtId="194" formatCode="0.00000000000E+00"/>
    <numFmt numFmtId="195" formatCode="0.000000000000E+00"/>
    <numFmt numFmtId="196" formatCode="0.0E+00"/>
    <numFmt numFmtId="197" formatCode="0E+00"/>
    <numFmt numFmtId="198" formatCode="_(* #,##0_);_(* \(#,##0\);_(* &quot;&quot;_);_(@_)"/>
    <numFmt numFmtId="199" formatCode="0.00_);\(0.00\)"/>
    <numFmt numFmtId="200" formatCode="0;[Red]0"/>
    <numFmt numFmtId="201" formatCode="[$-409]h:mm:ss\ AM/PM"/>
    <numFmt numFmtId="202" formatCode="[$-409]dddd\,\ mmmm\ dd\,\ yyyy"/>
  </numFmts>
  <fonts count="20">
    <font>
      <sz val="10"/>
      <name val="VNI-Helve"/>
      <family val="0"/>
    </font>
    <font>
      <b/>
      <sz val="11"/>
      <name val="VNI-Helve"/>
      <family val="0"/>
    </font>
    <font>
      <i/>
      <sz val="11"/>
      <name val="VNI-Helve"/>
      <family val="0"/>
    </font>
    <font>
      <b/>
      <i/>
      <sz val="11"/>
      <name val="VNI-Helve"/>
      <family val="0"/>
    </font>
    <font>
      <sz val="11"/>
      <name val="VNI-Helve"/>
      <family val="0"/>
    </font>
    <font>
      <b/>
      <sz val="16"/>
      <name val="VNI-Helve"/>
      <family val="0"/>
    </font>
    <font>
      <sz val="12"/>
      <name val="VNI-Helve"/>
      <family val="0"/>
    </font>
    <font>
      <sz val="8"/>
      <name val="VNI-Helve"/>
      <family val="0"/>
    </font>
    <font>
      <b/>
      <sz val="9"/>
      <name val="VNI-Helve"/>
      <family val="0"/>
    </font>
    <font>
      <sz val="9"/>
      <name val="VNI-Helve"/>
      <family val="0"/>
    </font>
    <font>
      <u val="single"/>
      <sz val="10"/>
      <color indexed="12"/>
      <name val="VNI-Helve"/>
      <family val="0"/>
    </font>
    <font>
      <u val="single"/>
      <sz val="10"/>
      <color indexed="36"/>
      <name val="VNI-Helve"/>
      <family val="0"/>
    </font>
    <font>
      <b/>
      <sz val="10"/>
      <name val="VNI-Helve"/>
      <family val="0"/>
    </font>
    <font>
      <i/>
      <sz val="10"/>
      <name val="VNI-Helve"/>
      <family val="0"/>
    </font>
    <font>
      <b/>
      <sz val="14"/>
      <name val="VNI-Helve"/>
      <family val="0"/>
    </font>
    <font>
      <b/>
      <sz val="12"/>
      <name val="VNI-Helve"/>
      <family val="0"/>
    </font>
    <font>
      <b/>
      <i/>
      <sz val="9"/>
      <name val="VNI-Helve"/>
      <family val="0"/>
    </font>
    <font>
      <b/>
      <sz val="8"/>
      <name val="VNI-Helve"/>
      <family val="0"/>
    </font>
    <font>
      <sz val="10"/>
      <name val="Arial"/>
      <family val="0"/>
    </font>
    <font>
      <b/>
      <i/>
      <sz val="12"/>
      <name val="VNI-Helv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</borders>
  <cellStyleXfs count="22">
    <xf numFmtId="0" fontId="1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198" fontId="1" fillId="0" borderId="2" xfId="15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Continuous" vertical="center"/>
    </xf>
    <xf numFmtId="198" fontId="1" fillId="0" borderId="1" xfId="15" applyNumberFormat="1" applyFont="1" applyBorder="1" applyAlignment="1">
      <alignment vertical="center"/>
    </xf>
    <xf numFmtId="198" fontId="1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83" fontId="4" fillId="0" borderId="2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81" fontId="4" fillId="0" borderId="2" xfId="15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2" fontId="4" fillId="0" borderId="2" xfId="0" applyNumberFormat="1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81" fontId="4" fillId="0" borderId="9" xfId="15" applyNumberFormat="1" applyFont="1" applyBorder="1" applyAlignment="1">
      <alignment vertical="center"/>
    </xf>
    <xf numFmtId="181" fontId="4" fillId="0" borderId="9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1" fontId="4" fillId="0" borderId="0" xfId="15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83" fontId="4" fillId="0" borderId="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1" fontId="12" fillId="0" borderId="0" xfId="15" applyNumberFormat="1" applyFont="1" applyAlignment="1">
      <alignment horizontal="center" vertical="center"/>
    </xf>
    <xf numFmtId="181" fontId="17" fillId="0" borderId="0" xfId="15" applyNumberFormat="1" applyFont="1" applyAlignment="1">
      <alignment vertical="center"/>
    </xf>
    <xf numFmtId="181" fontId="9" fillId="0" borderId="0" xfId="15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81" fontId="2" fillId="0" borderId="0" xfId="15" applyNumberFormat="1" applyFont="1" applyAlignment="1">
      <alignment horizontal="center" vertical="center"/>
    </xf>
    <xf numFmtId="181" fontId="12" fillId="0" borderId="0" xfId="15" applyNumberFormat="1" applyFont="1" applyAlignment="1">
      <alignment horizontal="left" vertical="center"/>
    </xf>
    <xf numFmtId="181" fontId="12" fillId="0" borderId="0" xfId="15" applyNumberFormat="1" applyFont="1" applyAlignment="1">
      <alignment horizontal="center" vertical="center"/>
    </xf>
    <xf numFmtId="181" fontId="4" fillId="0" borderId="8" xfId="15" applyNumberFormat="1" applyFont="1" applyBorder="1" applyAlignment="1">
      <alignment horizontal="right" vertical="center"/>
    </xf>
    <xf numFmtId="181" fontId="0" fillId="0" borderId="8" xfId="15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 quotePrefix="1">
      <alignment horizontal="center" vertical="center"/>
    </xf>
    <xf numFmtId="181" fontId="4" fillId="0" borderId="6" xfId="15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 quotePrefix="1">
      <alignment horizontal="center" vertical="center"/>
    </xf>
    <xf numFmtId="200" fontId="4" fillId="0" borderId="2" xfId="15" applyNumberFormat="1" applyFont="1" applyBorder="1" applyAlignment="1">
      <alignment horizontal="right" vertical="center"/>
    </xf>
    <xf numFmtId="181" fontId="4" fillId="0" borderId="2" xfId="15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 quotePrefix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81" fontId="4" fillId="0" borderId="9" xfId="15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81" fontId="1" fillId="0" borderId="0" xfId="15" applyNumberFormat="1" applyFont="1" applyBorder="1" applyAlignment="1">
      <alignment horizontal="center" vertical="center"/>
    </xf>
    <xf numFmtId="0" fontId="1" fillId="0" borderId="1" xfId="15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15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81" fontId="0" fillId="0" borderId="0" xfId="15" applyNumberFormat="1" applyFont="1" applyAlignment="1">
      <alignment vertical="center"/>
    </xf>
    <xf numFmtId="181" fontId="13" fillId="0" borderId="0" xfId="15" applyNumberFormat="1" applyFont="1" applyAlignment="1">
      <alignment horizontal="right" vertical="center"/>
    </xf>
    <xf numFmtId="0" fontId="1" fillId="0" borderId="6" xfId="15" applyNumberFormat="1" applyFont="1" applyBorder="1" applyAlignment="1">
      <alignment horizontal="center" vertical="center"/>
    </xf>
    <xf numFmtId="0" fontId="1" fillId="0" borderId="10" xfId="15" applyNumberFormat="1" applyFont="1" applyBorder="1" applyAlignment="1">
      <alignment horizontal="center" vertical="center"/>
    </xf>
    <xf numFmtId="181" fontId="4" fillId="0" borderId="6" xfId="15" applyNumberFormat="1" applyFont="1" applyBorder="1" applyAlignment="1" quotePrefix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81" fontId="1" fillId="0" borderId="11" xfId="15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 quotePrefix="1">
      <alignment horizontal="center" vertical="center"/>
    </xf>
    <xf numFmtId="181" fontId="4" fillId="0" borderId="12" xfId="15" applyNumberFormat="1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181" fontId="1" fillId="0" borderId="12" xfId="15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81" fontId="1" fillId="0" borderId="13" xfId="15" applyNumberFormat="1" applyFont="1" applyBorder="1" applyAlignment="1">
      <alignment vertical="center"/>
    </xf>
    <xf numFmtId="3" fontId="13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New%20English\TNA%20-%20BCTC%20Q4\BCKTQ2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New%20English\TNA%20-%20BCTC%20Q4\KQKDQ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CKTQ207"/>
    </sheetNames>
    <sheetDataSet>
      <sheetData sheetId="0">
        <row r="2">
          <cell r="A2">
            <v>100</v>
          </cell>
          <cell r="B2">
            <v>66234627869</v>
          </cell>
          <cell r="C2">
            <v>190254824390</v>
          </cell>
        </row>
        <row r="3">
          <cell r="A3">
            <v>110</v>
          </cell>
          <cell r="B3">
            <v>1411163665</v>
          </cell>
          <cell r="C3">
            <v>4999744907</v>
          </cell>
        </row>
        <row r="4">
          <cell r="A4">
            <v>111</v>
          </cell>
          <cell r="B4">
            <v>1411163665</v>
          </cell>
          <cell r="C4">
            <v>4999744907</v>
          </cell>
        </row>
        <row r="5">
          <cell r="A5">
            <v>112</v>
          </cell>
          <cell r="B5">
            <v>0</v>
          </cell>
          <cell r="C5">
            <v>0</v>
          </cell>
        </row>
        <row r="6">
          <cell r="A6">
            <v>120</v>
          </cell>
          <cell r="B6">
            <v>0</v>
          </cell>
          <cell r="C6">
            <v>1543080000</v>
          </cell>
        </row>
        <row r="7">
          <cell r="A7">
            <v>121</v>
          </cell>
          <cell r="B7">
            <v>0</v>
          </cell>
          <cell r="C7">
            <v>1543080000</v>
          </cell>
        </row>
        <row r="8">
          <cell r="A8">
            <v>129</v>
          </cell>
          <cell r="B8">
            <v>0</v>
          </cell>
          <cell r="C8">
            <v>0</v>
          </cell>
        </row>
        <row r="9">
          <cell r="A9">
            <v>130</v>
          </cell>
          <cell r="B9">
            <v>54254053828</v>
          </cell>
          <cell r="C9">
            <v>73262746681</v>
          </cell>
        </row>
        <row r="10">
          <cell r="A10">
            <v>131</v>
          </cell>
          <cell r="B10">
            <v>45795548444</v>
          </cell>
          <cell r="C10">
            <v>62672799623</v>
          </cell>
        </row>
        <row r="11">
          <cell r="A11">
            <v>132</v>
          </cell>
          <cell r="B11">
            <v>2077244459</v>
          </cell>
          <cell r="C11">
            <v>3244822510</v>
          </cell>
        </row>
        <row r="12">
          <cell r="A12">
            <v>133</v>
          </cell>
          <cell r="B12">
            <v>0</v>
          </cell>
          <cell r="C12">
            <v>0</v>
          </cell>
        </row>
        <row r="13">
          <cell r="A13">
            <v>134</v>
          </cell>
          <cell r="B13">
            <v>0</v>
          </cell>
          <cell r="C13">
            <v>0</v>
          </cell>
        </row>
        <row r="14">
          <cell r="A14">
            <v>135</v>
          </cell>
          <cell r="B14">
            <v>6381260925</v>
          </cell>
          <cell r="C14">
            <v>7345124548</v>
          </cell>
        </row>
        <row r="15">
          <cell r="A15">
            <v>139</v>
          </cell>
          <cell r="B15">
            <v>0</v>
          </cell>
          <cell r="C15">
            <v>0</v>
          </cell>
        </row>
        <row r="16">
          <cell r="A16">
            <v>140</v>
          </cell>
          <cell r="B16">
            <v>5993238732</v>
          </cell>
          <cell r="C16">
            <v>102101367903</v>
          </cell>
        </row>
        <row r="17">
          <cell r="A17">
            <v>141</v>
          </cell>
          <cell r="B17">
            <v>5993238732</v>
          </cell>
          <cell r="C17">
            <v>102101367903</v>
          </cell>
        </row>
        <row r="18">
          <cell r="A18">
            <v>149</v>
          </cell>
          <cell r="B18">
            <v>0</v>
          </cell>
          <cell r="C18">
            <v>0</v>
          </cell>
        </row>
        <row r="19">
          <cell r="A19">
            <v>150</v>
          </cell>
          <cell r="B19">
            <v>4576171644</v>
          </cell>
          <cell r="C19">
            <v>8347884899</v>
          </cell>
        </row>
        <row r="20">
          <cell r="A20">
            <v>151</v>
          </cell>
          <cell r="B20">
            <v>41400000</v>
          </cell>
          <cell r="C20">
            <v>214894794</v>
          </cell>
        </row>
        <row r="21">
          <cell r="A21">
            <v>152</v>
          </cell>
          <cell r="B21">
            <v>1211052820</v>
          </cell>
          <cell r="C21">
            <v>5391048266</v>
          </cell>
        </row>
        <row r="22">
          <cell r="A22">
            <v>154</v>
          </cell>
          <cell r="B22">
            <v>0</v>
          </cell>
          <cell r="C22">
            <v>0</v>
          </cell>
        </row>
        <row r="23">
          <cell r="A23">
            <v>158</v>
          </cell>
          <cell r="B23">
            <v>3323718824</v>
          </cell>
          <cell r="C23">
            <v>2741941839</v>
          </cell>
        </row>
        <row r="24">
          <cell r="A24">
            <v>200</v>
          </cell>
          <cell r="B24">
            <v>5732456889</v>
          </cell>
          <cell r="C24">
            <v>5304759792</v>
          </cell>
        </row>
        <row r="25">
          <cell r="A25">
            <v>210</v>
          </cell>
          <cell r="B25">
            <v>0</v>
          </cell>
          <cell r="C25">
            <v>0</v>
          </cell>
        </row>
        <row r="26">
          <cell r="A26">
            <v>211</v>
          </cell>
          <cell r="B26">
            <v>0</v>
          </cell>
          <cell r="C26">
            <v>0</v>
          </cell>
        </row>
        <row r="27">
          <cell r="A27">
            <v>212</v>
          </cell>
          <cell r="B27">
            <v>0</v>
          </cell>
          <cell r="C27">
            <v>0</v>
          </cell>
        </row>
        <row r="28">
          <cell r="A28">
            <v>213</v>
          </cell>
          <cell r="B28">
            <v>0</v>
          </cell>
          <cell r="C28">
            <v>0</v>
          </cell>
        </row>
        <row r="29">
          <cell r="A29">
            <v>218</v>
          </cell>
          <cell r="B29">
            <v>0</v>
          </cell>
          <cell r="C29">
            <v>0</v>
          </cell>
        </row>
        <row r="30">
          <cell r="A30">
            <v>219</v>
          </cell>
          <cell r="B30">
            <v>0</v>
          </cell>
          <cell r="C30">
            <v>0</v>
          </cell>
        </row>
        <row r="31">
          <cell r="A31">
            <v>220</v>
          </cell>
          <cell r="B31">
            <v>3253197097</v>
          </cell>
          <cell r="C31">
            <v>3566588449</v>
          </cell>
        </row>
        <row r="32">
          <cell r="A32">
            <v>221</v>
          </cell>
          <cell r="B32">
            <v>2947167098</v>
          </cell>
          <cell r="C32">
            <v>3195857650</v>
          </cell>
        </row>
        <row r="33">
          <cell r="A33">
            <v>222</v>
          </cell>
          <cell r="B33">
            <v>4625167012</v>
          </cell>
          <cell r="C33">
            <v>5150703180</v>
          </cell>
        </row>
        <row r="34">
          <cell r="A34">
            <v>223</v>
          </cell>
          <cell r="B34">
            <v>-1677999914</v>
          </cell>
          <cell r="C34">
            <v>-1954845530</v>
          </cell>
        </row>
        <row r="35">
          <cell r="A35">
            <v>224</v>
          </cell>
          <cell r="B35">
            <v>0</v>
          </cell>
          <cell r="C35">
            <v>0</v>
          </cell>
        </row>
        <row r="36">
          <cell r="A36">
            <v>225</v>
          </cell>
          <cell r="B36">
            <v>0</v>
          </cell>
          <cell r="C36">
            <v>0</v>
          </cell>
        </row>
        <row r="37">
          <cell r="A37">
            <v>226</v>
          </cell>
          <cell r="B37">
            <v>0</v>
          </cell>
          <cell r="C37">
            <v>0</v>
          </cell>
        </row>
        <row r="38">
          <cell r="A38">
            <v>227</v>
          </cell>
          <cell r="B38">
            <v>0</v>
          </cell>
          <cell r="C38">
            <v>0</v>
          </cell>
        </row>
        <row r="39">
          <cell r="A39">
            <v>228</v>
          </cell>
          <cell r="B39">
            <v>0</v>
          </cell>
          <cell r="C39">
            <v>0</v>
          </cell>
        </row>
        <row r="40">
          <cell r="A40">
            <v>229</v>
          </cell>
          <cell r="B40">
            <v>0</v>
          </cell>
          <cell r="C40">
            <v>0</v>
          </cell>
        </row>
        <row r="41">
          <cell r="A41">
            <v>230</v>
          </cell>
          <cell r="B41">
            <v>306029999</v>
          </cell>
          <cell r="C41">
            <v>370730799</v>
          </cell>
        </row>
        <row r="42">
          <cell r="A42">
            <v>240</v>
          </cell>
          <cell r="B42">
            <v>2137831044</v>
          </cell>
          <cell r="C42">
            <v>1682038662</v>
          </cell>
        </row>
        <row r="43">
          <cell r="A43">
            <v>241</v>
          </cell>
          <cell r="B43">
            <v>3041717446</v>
          </cell>
          <cell r="C43">
            <v>2518196878</v>
          </cell>
        </row>
        <row r="44">
          <cell r="A44">
            <v>242</v>
          </cell>
          <cell r="B44">
            <v>-903886402</v>
          </cell>
          <cell r="C44">
            <v>-836158216</v>
          </cell>
        </row>
        <row r="45">
          <cell r="A45">
            <v>250</v>
          </cell>
          <cell r="B45">
            <v>0</v>
          </cell>
          <cell r="C45">
            <v>0</v>
          </cell>
        </row>
        <row r="46">
          <cell r="A46">
            <v>251</v>
          </cell>
          <cell r="B46">
            <v>0</v>
          </cell>
          <cell r="C46">
            <v>0</v>
          </cell>
        </row>
        <row r="47">
          <cell r="A47">
            <v>252</v>
          </cell>
          <cell r="B47">
            <v>0</v>
          </cell>
          <cell r="C47">
            <v>0</v>
          </cell>
        </row>
        <row r="48">
          <cell r="A48">
            <v>258</v>
          </cell>
          <cell r="B48">
            <v>0</v>
          </cell>
          <cell r="C48">
            <v>0</v>
          </cell>
        </row>
        <row r="49">
          <cell r="A49">
            <v>259</v>
          </cell>
          <cell r="B49">
            <v>0</v>
          </cell>
          <cell r="C49">
            <v>0</v>
          </cell>
        </row>
        <row r="50">
          <cell r="A50">
            <v>260</v>
          </cell>
          <cell r="B50">
            <v>341428748</v>
          </cell>
          <cell r="C50">
            <v>56132681</v>
          </cell>
        </row>
        <row r="51">
          <cell r="A51">
            <v>261</v>
          </cell>
          <cell r="B51">
            <v>341428748</v>
          </cell>
          <cell r="C51">
            <v>56132681</v>
          </cell>
        </row>
        <row r="52">
          <cell r="A52">
            <v>262</v>
          </cell>
          <cell r="B52">
            <v>0</v>
          </cell>
          <cell r="C52">
            <v>0</v>
          </cell>
        </row>
        <row r="53">
          <cell r="A53">
            <v>268</v>
          </cell>
          <cell r="B53">
            <v>0</v>
          </cell>
          <cell r="C53">
            <v>0</v>
          </cell>
        </row>
        <row r="54">
          <cell r="A54">
            <v>270</v>
          </cell>
          <cell r="B54">
            <v>71967084758</v>
          </cell>
          <cell r="C54">
            <v>195559584182</v>
          </cell>
        </row>
        <row r="55">
          <cell r="A55">
            <v>300</v>
          </cell>
          <cell r="B55">
            <v>51021923756</v>
          </cell>
          <cell r="C55">
            <v>107024594394</v>
          </cell>
        </row>
        <row r="56">
          <cell r="A56">
            <v>310</v>
          </cell>
          <cell r="B56">
            <v>50118659488</v>
          </cell>
          <cell r="C56">
            <v>105624291381</v>
          </cell>
        </row>
        <row r="57">
          <cell r="A57">
            <v>311</v>
          </cell>
          <cell r="B57">
            <v>27888325214</v>
          </cell>
          <cell r="C57">
            <v>55611584618</v>
          </cell>
        </row>
        <row r="58">
          <cell r="A58">
            <v>312</v>
          </cell>
          <cell r="B58">
            <v>19351777408</v>
          </cell>
          <cell r="C58">
            <v>39366790078</v>
          </cell>
        </row>
        <row r="59">
          <cell r="A59">
            <v>313</v>
          </cell>
          <cell r="B59">
            <v>730055637</v>
          </cell>
          <cell r="C59">
            <v>7118289099</v>
          </cell>
        </row>
        <row r="60">
          <cell r="A60">
            <v>314</v>
          </cell>
          <cell r="B60">
            <v>742724373</v>
          </cell>
          <cell r="C60">
            <v>2379295621</v>
          </cell>
        </row>
        <row r="61">
          <cell r="A61">
            <v>315</v>
          </cell>
          <cell r="B61">
            <v>816458000</v>
          </cell>
          <cell r="C61">
            <v>957635478</v>
          </cell>
        </row>
        <row r="62">
          <cell r="A62">
            <v>316</v>
          </cell>
          <cell r="B62">
            <v>64422369</v>
          </cell>
          <cell r="C62">
            <v>0</v>
          </cell>
        </row>
        <row r="63">
          <cell r="A63">
            <v>317</v>
          </cell>
          <cell r="B63">
            <v>0</v>
          </cell>
          <cell r="C63">
            <v>0</v>
          </cell>
        </row>
        <row r="64">
          <cell r="A64">
            <v>318</v>
          </cell>
          <cell r="B64">
            <v>0</v>
          </cell>
          <cell r="C64">
            <v>0</v>
          </cell>
        </row>
        <row r="65">
          <cell r="A65">
            <v>319</v>
          </cell>
          <cell r="B65">
            <v>524896487</v>
          </cell>
          <cell r="C65">
            <v>190696487</v>
          </cell>
        </row>
        <row r="66">
          <cell r="A66">
            <v>320</v>
          </cell>
          <cell r="B66">
            <v>0</v>
          </cell>
          <cell r="C66">
            <v>0</v>
          </cell>
        </row>
        <row r="67">
          <cell r="A67">
            <v>330</v>
          </cell>
          <cell r="B67">
            <v>903264268</v>
          </cell>
          <cell r="C67">
            <v>1400303013</v>
          </cell>
        </row>
        <row r="68">
          <cell r="A68">
            <v>331</v>
          </cell>
          <cell r="B68">
            <v>0</v>
          </cell>
          <cell r="C68">
            <v>0</v>
          </cell>
        </row>
        <row r="69">
          <cell r="A69">
            <v>332</v>
          </cell>
          <cell r="B69">
            <v>0</v>
          </cell>
          <cell r="C69">
            <v>0</v>
          </cell>
        </row>
        <row r="70">
          <cell r="A70">
            <v>333</v>
          </cell>
          <cell r="B70">
            <v>890924800</v>
          </cell>
          <cell r="C70">
            <v>1374473800</v>
          </cell>
        </row>
        <row r="71">
          <cell r="A71">
            <v>334</v>
          </cell>
          <cell r="B71">
            <v>0</v>
          </cell>
          <cell r="C71">
            <v>0</v>
          </cell>
        </row>
        <row r="72">
          <cell r="A72">
            <v>335</v>
          </cell>
          <cell r="B72">
            <v>0</v>
          </cell>
          <cell r="C72">
            <v>0</v>
          </cell>
        </row>
        <row r="73">
          <cell r="A73">
            <v>336</v>
          </cell>
          <cell r="B73">
            <v>12339468</v>
          </cell>
          <cell r="C73">
            <v>25829213</v>
          </cell>
        </row>
        <row r="74">
          <cell r="A74">
            <v>337</v>
          </cell>
          <cell r="B74">
            <v>0</v>
          </cell>
          <cell r="C74">
            <v>0</v>
          </cell>
        </row>
        <row r="75">
          <cell r="A75">
            <v>400</v>
          </cell>
          <cell r="B75">
            <v>20945161002</v>
          </cell>
          <cell r="C75">
            <v>82083398260</v>
          </cell>
        </row>
        <row r="76">
          <cell r="A76">
            <v>410</v>
          </cell>
          <cell r="B76">
            <v>20999875154</v>
          </cell>
          <cell r="C76">
            <v>81494850584</v>
          </cell>
        </row>
        <row r="77">
          <cell r="A77">
            <v>411</v>
          </cell>
          <cell r="B77">
            <v>13000000000</v>
          </cell>
          <cell r="C77">
            <v>33000000000</v>
          </cell>
        </row>
        <row r="78">
          <cell r="A78">
            <v>412</v>
          </cell>
          <cell r="B78">
            <v>0</v>
          </cell>
          <cell r="C78">
            <v>42681336364</v>
          </cell>
        </row>
        <row r="79">
          <cell r="A79">
            <v>413</v>
          </cell>
          <cell r="B79">
            <v>0</v>
          </cell>
          <cell r="C79">
            <v>0</v>
          </cell>
        </row>
        <row r="80">
          <cell r="A80">
            <v>414</v>
          </cell>
          <cell r="B80">
            <v>0</v>
          </cell>
          <cell r="C80">
            <v>0</v>
          </cell>
        </row>
        <row r="81">
          <cell r="A81">
            <v>415</v>
          </cell>
          <cell r="B81">
            <v>0</v>
          </cell>
          <cell r="C81">
            <v>0</v>
          </cell>
        </row>
        <row r="82">
          <cell r="A82">
            <v>416</v>
          </cell>
          <cell r="B82">
            <v>0</v>
          </cell>
          <cell r="C82">
            <v>0</v>
          </cell>
        </row>
        <row r="83">
          <cell r="A83">
            <v>417</v>
          </cell>
          <cell r="B83">
            <v>2342815308</v>
          </cell>
          <cell r="C83">
            <v>4414609738</v>
          </cell>
        </row>
        <row r="84">
          <cell r="A84">
            <v>418</v>
          </cell>
          <cell r="B84">
            <v>740627932</v>
          </cell>
          <cell r="C84">
            <v>1284841152</v>
          </cell>
        </row>
        <row r="85">
          <cell r="A85">
            <v>419</v>
          </cell>
          <cell r="B85">
            <v>-95865003</v>
          </cell>
          <cell r="C85">
            <v>114063330</v>
          </cell>
        </row>
        <row r="86">
          <cell r="A86">
            <v>420</v>
          </cell>
          <cell r="B86">
            <v>5012296917</v>
          </cell>
          <cell r="C86">
            <v>0</v>
          </cell>
        </row>
        <row r="87">
          <cell r="A87">
            <v>421</v>
          </cell>
          <cell r="B87">
            <v>0</v>
          </cell>
          <cell r="C87">
            <v>0</v>
          </cell>
        </row>
        <row r="88">
          <cell r="A88">
            <v>430</v>
          </cell>
          <cell r="B88">
            <v>-54714152</v>
          </cell>
          <cell r="C88">
            <v>588547676</v>
          </cell>
        </row>
        <row r="89">
          <cell r="A89">
            <v>431</v>
          </cell>
          <cell r="B89">
            <v>-54714152</v>
          </cell>
          <cell r="C89">
            <v>588547676</v>
          </cell>
        </row>
        <row r="90">
          <cell r="A90">
            <v>432</v>
          </cell>
          <cell r="B90">
            <v>0</v>
          </cell>
          <cell r="C90">
            <v>0</v>
          </cell>
        </row>
        <row r="91">
          <cell r="A91">
            <v>433</v>
          </cell>
          <cell r="B91">
            <v>0</v>
          </cell>
          <cell r="C91">
            <v>0</v>
          </cell>
        </row>
        <row r="92">
          <cell r="A92">
            <v>440</v>
          </cell>
          <cell r="B92">
            <v>71967084758</v>
          </cell>
          <cell r="C92">
            <v>189107992654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QKDQ207"/>
      <sheetName val="KQKDQ107"/>
    </sheetNames>
    <sheetDataSet>
      <sheetData sheetId="0">
        <row r="2">
          <cell r="A2">
            <v>1</v>
          </cell>
          <cell r="B2">
            <v>93459112184</v>
          </cell>
          <cell r="C2">
            <v>117253253078</v>
          </cell>
          <cell r="D2">
            <v>210712365262</v>
          </cell>
        </row>
        <row r="3">
          <cell r="A3">
            <v>2</v>
          </cell>
          <cell r="B3">
            <v>0</v>
          </cell>
          <cell r="C3">
            <v>0</v>
          </cell>
          <cell r="D3">
            <v>0</v>
          </cell>
        </row>
        <row r="4">
          <cell r="A4">
            <v>4</v>
          </cell>
          <cell r="B4">
            <v>0</v>
          </cell>
          <cell r="C4">
            <v>0</v>
          </cell>
          <cell r="D4">
            <v>0</v>
          </cell>
        </row>
        <row r="5">
          <cell r="A5">
            <v>5</v>
          </cell>
          <cell r="B5">
            <v>0</v>
          </cell>
          <cell r="C5">
            <v>0</v>
          </cell>
          <cell r="D5">
            <v>0</v>
          </cell>
        </row>
        <row r="6">
          <cell r="A6">
            <v>6</v>
          </cell>
          <cell r="B6">
            <v>0</v>
          </cell>
          <cell r="C6">
            <v>0</v>
          </cell>
          <cell r="D6">
            <v>0</v>
          </cell>
        </row>
        <row r="7">
          <cell r="A7">
            <v>7</v>
          </cell>
          <cell r="B7">
            <v>0</v>
          </cell>
          <cell r="C7">
            <v>0</v>
          </cell>
          <cell r="D7">
            <v>0</v>
          </cell>
        </row>
        <row r="8">
          <cell r="A8">
            <v>10</v>
          </cell>
          <cell r="B8">
            <v>93459112184</v>
          </cell>
          <cell r="C8">
            <v>117253253078</v>
          </cell>
          <cell r="D8">
            <v>210712365262</v>
          </cell>
        </row>
        <row r="9">
          <cell r="A9">
            <v>11</v>
          </cell>
          <cell r="B9">
            <v>86861196087</v>
          </cell>
          <cell r="C9">
            <v>109726541973</v>
          </cell>
          <cell r="D9">
            <v>196587738060</v>
          </cell>
        </row>
        <row r="10">
          <cell r="A10">
            <v>20</v>
          </cell>
          <cell r="B10">
            <v>6597916097</v>
          </cell>
          <cell r="C10">
            <v>7526711105</v>
          </cell>
          <cell r="D10">
            <v>14124627202</v>
          </cell>
        </row>
        <row r="11">
          <cell r="A11">
            <v>21</v>
          </cell>
          <cell r="B11">
            <v>279251863</v>
          </cell>
          <cell r="C11">
            <v>153625680</v>
          </cell>
          <cell r="D11">
            <v>432877543</v>
          </cell>
        </row>
        <row r="12">
          <cell r="A12">
            <v>22</v>
          </cell>
          <cell r="B12">
            <v>428210107</v>
          </cell>
          <cell r="C12">
            <v>1123024682</v>
          </cell>
          <cell r="D12">
            <v>1551234789</v>
          </cell>
        </row>
        <row r="13">
          <cell r="A13">
            <v>23</v>
          </cell>
          <cell r="B13">
            <v>428208326</v>
          </cell>
          <cell r="C13">
            <v>1121951475</v>
          </cell>
          <cell r="D13">
            <v>1550159801</v>
          </cell>
        </row>
        <row r="14">
          <cell r="A14">
            <v>24</v>
          </cell>
          <cell r="B14">
            <v>1332633556</v>
          </cell>
          <cell r="C14">
            <v>1549053365</v>
          </cell>
          <cell r="D14">
            <v>2881686921</v>
          </cell>
        </row>
        <row r="15">
          <cell r="A15">
            <v>25</v>
          </cell>
          <cell r="B15">
            <v>805598089</v>
          </cell>
          <cell r="C15">
            <v>812867954</v>
          </cell>
          <cell r="D15">
            <v>1618466043</v>
          </cell>
        </row>
        <row r="16">
          <cell r="A16">
            <v>30</v>
          </cell>
          <cell r="B16">
            <v>4310726208</v>
          </cell>
          <cell r="C16">
            <v>4195390784</v>
          </cell>
          <cell r="D16">
            <v>8506116992</v>
          </cell>
        </row>
        <row r="17">
          <cell r="A17">
            <v>31</v>
          </cell>
          <cell r="B17">
            <v>175429203</v>
          </cell>
          <cell r="C17">
            <v>35621736</v>
          </cell>
          <cell r="D17">
            <v>211050939</v>
          </cell>
        </row>
        <row r="18">
          <cell r="A18">
            <v>32</v>
          </cell>
          <cell r="B18">
            <v>445772736</v>
          </cell>
          <cell r="C18">
            <v>6643127</v>
          </cell>
          <cell r="D18">
            <v>452415863</v>
          </cell>
        </row>
        <row r="19">
          <cell r="A19">
            <v>40</v>
          </cell>
          <cell r="B19">
            <v>-270343533</v>
          </cell>
          <cell r="C19">
            <v>28978609</v>
          </cell>
          <cell r="D19">
            <v>-241364924</v>
          </cell>
        </row>
        <row r="20">
          <cell r="A20">
            <v>50</v>
          </cell>
          <cell r="B20">
            <v>4040382675</v>
          </cell>
          <cell r="C20">
            <v>4224369393</v>
          </cell>
          <cell r="D20">
            <v>8264752068</v>
          </cell>
        </row>
        <row r="21">
          <cell r="A21">
            <v>51</v>
          </cell>
          <cell r="B21">
            <v>565653575</v>
          </cell>
          <cell r="C21">
            <v>1182823430</v>
          </cell>
          <cell r="D21">
            <v>1748477005</v>
          </cell>
        </row>
        <row r="22">
          <cell r="A22">
            <v>52</v>
          </cell>
          <cell r="B22">
            <v>0</v>
          </cell>
          <cell r="C22">
            <v>0</v>
          </cell>
          <cell r="D22">
            <v>0</v>
          </cell>
        </row>
        <row r="23">
          <cell r="A23">
            <v>60</v>
          </cell>
          <cell r="B23">
            <v>3474729100</v>
          </cell>
          <cell r="C23">
            <v>3041545963</v>
          </cell>
          <cell r="D23">
            <v>6516275063</v>
          </cell>
        </row>
        <row r="24">
          <cell r="A24">
            <v>70</v>
          </cell>
          <cell r="B24">
            <v>1052</v>
          </cell>
          <cell r="C24">
            <v>0</v>
          </cell>
          <cell r="D24">
            <v>1052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workbookViewId="0" topLeftCell="A1">
      <selection activeCell="B10" sqref="B10"/>
    </sheetView>
  </sheetViews>
  <sheetFormatPr defaultColWidth="9.00390625" defaultRowHeight="12.75"/>
  <cols>
    <col min="1" max="1" width="5.625" style="12" customWidth="1"/>
    <col min="2" max="2" width="74.25390625" style="12" bestFit="1" customWidth="1"/>
    <col min="3" max="3" width="6.00390625" style="2" bestFit="1" customWidth="1"/>
    <col min="4" max="4" width="5.375" style="2" bestFit="1" customWidth="1"/>
    <col min="5" max="5" width="17.625" style="14" bestFit="1" customWidth="1"/>
    <col min="6" max="6" width="19.25390625" style="14" bestFit="1" customWidth="1"/>
    <col min="7" max="7" width="10.875" style="12" bestFit="1" customWidth="1"/>
    <col min="8" max="8" width="14.75390625" style="12" bestFit="1" customWidth="1"/>
    <col min="9" max="16384" width="9.00390625" style="12" customWidth="1"/>
  </cols>
  <sheetData>
    <row r="1" spans="1:6" ht="20.25">
      <c r="A1" s="34" t="s">
        <v>44</v>
      </c>
      <c r="B1" s="34"/>
      <c r="D1" s="12"/>
      <c r="E1" s="11"/>
      <c r="F1" s="11"/>
    </row>
    <row r="2" spans="1:6" ht="18.75">
      <c r="A2" s="36" t="s">
        <v>45</v>
      </c>
      <c r="B2" s="36"/>
      <c r="E2" s="13"/>
      <c r="F2" s="13"/>
    </row>
    <row r="3" ht="20.25">
      <c r="G3" s="38"/>
    </row>
    <row r="4" spans="1:6" ht="26.25">
      <c r="A4" s="15" t="s">
        <v>46</v>
      </c>
      <c r="B4" s="15"/>
      <c r="C4" s="15"/>
      <c r="D4" s="15"/>
      <c r="E4" s="15"/>
      <c r="F4" s="15"/>
    </row>
    <row r="5" spans="1:6" ht="20.25">
      <c r="A5" s="37" t="s">
        <v>47</v>
      </c>
      <c r="B5" s="37"/>
      <c r="C5" s="37"/>
      <c r="D5" s="37"/>
      <c r="E5" s="37"/>
      <c r="F5" s="37"/>
    </row>
    <row r="6" spans="5:6" ht="19.5" customHeight="1">
      <c r="E6" s="39"/>
      <c r="F6" s="40" t="s">
        <v>48</v>
      </c>
    </row>
    <row r="7" spans="1:6" s="2" customFormat="1" ht="18.75">
      <c r="A7" s="1" t="s">
        <v>53</v>
      </c>
      <c r="B7" s="1" t="s">
        <v>54</v>
      </c>
      <c r="C7" s="1" t="s">
        <v>49</v>
      </c>
      <c r="D7" s="1" t="s">
        <v>50</v>
      </c>
      <c r="E7" s="1" t="s">
        <v>51</v>
      </c>
      <c r="F7" s="1" t="s">
        <v>52</v>
      </c>
    </row>
    <row r="8" spans="1:6" ht="21.75" customHeight="1">
      <c r="A8" s="1"/>
      <c r="B8" s="1">
        <v>1</v>
      </c>
      <c r="C8" s="1">
        <v>2</v>
      </c>
      <c r="D8" s="1">
        <v>3</v>
      </c>
      <c r="E8" s="1">
        <v>4</v>
      </c>
      <c r="F8" s="1">
        <v>5</v>
      </c>
    </row>
    <row r="9" spans="1:6" s="9" customFormat="1" ht="18.75">
      <c r="A9" s="18" t="s">
        <v>55</v>
      </c>
      <c r="B9" s="17" t="s">
        <v>135</v>
      </c>
      <c r="C9" s="18">
        <v>100</v>
      </c>
      <c r="D9" s="18"/>
      <c r="E9" s="19">
        <v>166356064715</v>
      </c>
      <c r="F9" s="19">
        <f>VLOOKUP($C9,'[1]BCKTQ207'!$A$2:$C$92,2,0)</f>
        <v>66234627869</v>
      </c>
    </row>
    <row r="10" spans="1:6" s="9" customFormat="1" ht="18.75">
      <c r="A10" s="57" t="s">
        <v>56</v>
      </c>
      <c r="B10" s="20" t="s">
        <v>57</v>
      </c>
      <c r="C10" s="18">
        <v>110</v>
      </c>
      <c r="D10" s="18"/>
      <c r="E10" s="19">
        <v>11936399781</v>
      </c>
      <c r="F10" s="19">
        <f>VLOOKUP($C10,'[1]BCKTQ207'!$A$2:$C$92,2,0)</f>
        <v>1411163665</v>
      </c>
    </row>
    <row r="11" spans="1:6" ht="18.75">
      <c r="A11" s="58">
        <v>1</v>
      </c>
      <c r="B11" s="41" t="s">
        <v>58</v>
      </c>
      <c r="C11" s="23">
        <v>111</v>
      </c>
      <c r="D11" s="23" t="s">
        <v>9</v>
      </c>
      <c r="E11" s="19">
        <v>11936399781</v>
      </c>
      <c r="F11" s="19">
        <f>VLOOKUP($C11,'[1]BCKTQ207'!$A$2:$C$92,2,0)</f>
        <v>1411163665</v>
      </c>
    </row>
    <row r="12" spans="1:6" ht="18.75">
      <c r="A12" s="58">
        <v>2</v>
      </c>
      <c r="B12" s="41" t="s">
        <v>59</v>
      </c>
      <c r="C12" s="23">
        <v>112</v>
      </c>
      <c r="D12" s="23"/>
      <c r="E12" s="19"/>
      <c r="F12" s="19">
        <f>VLOOKUP($C12,'[1]BCKTQ207'!$A$2:$C$92,2,0)</f>
        <v>0</v>
      </c>
    </row>
    <row r="13" spans="1:6" s="9" customFormat="1" ht="18.75">
      <c r="A13" s="57" t="s">
        <v>60</v>
      </c>
      <c r="B13" s="3" t="s">
        <v>61</v>
      </c>
      <c r="C13" s="18">
        <v>120</v>
      </c>
      <c r="D13" s="18" t="s">
        <v>10</v>
      </c>
      <c r="E13" s="19">
        <v>1388600000</v>
      </c>
      <c r="F13" s="19">
        <f>VLOOKUP($C13,'[1]BCKTQ207'!$A$2:$C$92,2,0)</f>
        <v>0</v>
      </c>
    </row>
    <row r="14" spans="1:6" ht="18.75">
      <c r="A14" s="58">
        <v>1</v>
      </c>
      <c r="B14" s="41" t="s">
        <v>62</v>
      </c>
      <c r="C14" s="23">
        <v>121</v>
      </c>
      <c r="D14" s="23"/>
      <c r="E14" s="19">
        <v>1693080000</v>
      </c>
      <c r="F14" s="19">
        <f>VLOOKUP($C14,'[1]BCKTQ207'!$A$2:$C$92,2,0)</f>
        <v>0</v>
      </c>
    </row>
    <row r="15" spans="1:6" ht="18.75">
      <c r="A15" s="58">
        <v>2</v>
      </c>
      <c r="B15" s="41" t="s">
        <v>137</v>
      </c>
      <c r="C15" s="23">
        <v>129</v>
      </c>
      <c r="D15" s="23"/>
      <c r="E15" s="19">
        <v>-304480000</v>
      </c>
      <c r="F15" s="19">
        <f>VLOOKUP($C15,'[1]BCKTQ207'!$A$2:$C$92,2,0)</f>
        <v>0</v>
      </c>
    </row>
    <row r="16" spans="1:6" s="9" customFormat="1" ht="18.75">
      <c r="A16" s="57" t="s">
        <v>63</v>
      </c>
      <c r="B16" s="3" t="s">
        <v>64</v>
      </c>
      <c r="C16" s="18">
        <v>130</v>
      </c>
      <c r="D16" s="18"/>
      <c r="E16" s="19">
        <v>35194838095</v>
      </c>
      <c r="F16" s="19">
        <f>VLOOKUP($C16,'[1]BCKTQ207'!$A$2:$C$92,2,0)</f>
        <v>54254053828</v>
      </c>
    </row>
    <row r="17" spans="1:6" ht="18.75">
      <c r="A17" s="58">
        <v>1</v>
      </c>
      <c r="B17" s="41" t="s">
        <v>65</v>
      </c>
      <c r="C17" s="23">
        <v>131</v>
      </c>
      <c r="D17" s="23"/>
      <c r="E17" s="19">
        <v>22640162013</v>
      </c>
      <c r="F17" s="19">
        <f>VLOOKUP($C17,'[1]BCKTQ207'!$A$2:$C$92,2,0)</f>
        <v>45795548444</v>
      </c>
    </row>
    <row r="18" spans="1:6" ht="18.75">
      <c r="A18" s="58">
        <v>2</v>
      </c>
      <c r="B18" s="41" t="s">
        <v>66</v>
      </c>
      <c r="C18" s="23">
        <v>132</v>
      </c>
      <c r="D18" s="23"/>
      <c r="E18" s="19">
        <v>5836572092</v>
      </c>
      <c r="F18" s="19">
        <f>VLOOKUP($C18,'[1]BCKTQ207'!$A$2:$C$92,2,0)</f>
        <v>2077244459</v>
      </c>
    </row>
    <row r="19" spans="1:6" ht="18.75">
      <c r="A19" s="58">
        <v>3</v>
      </c>
      <c r="B19" s="41" t="s">
        <v>67</v>
      </c>
      <c r="C19" s="23">
        <v>133</v>
      </c>
      <c r="D19" s="23"/>
      <c r="E19" s="19"/>
      <c r="F19" s="19">
        <f>VLOOKUP($C19,'[1]BCKTQ207'!$A$2:$C$92,2,0)</f>
        <v>0</v>
      </c>
    </row>
    <row r="20" spans="1:6" ht="18.75">
      <c r="A20" s="58">
        <v>4</v>
      </c>
      <c r="B20" s="41" t="s">
        <v>68</v>
      </c>
      <c r="C20" s="23">
        <v>134</v>
      </c>
      <c r="D20" s="23"/>
      <c r="E20" s="19"/>
      <c r="F20" s="19">
        <f>VLOOKUP($C20,'[1]BCKTQ207'!$A$2:$C$92,2,0)</f>
        <v>0</v>
      </c>
    </row>
    <row r="21" spans="1:6" ht="18.75">
      <c r="A21" s="58">
        <v>5</v>
      </c>
      <c r="B21" s="41" t="s">
        <v>69</v>
      </c>
      <c r="C21" s="23">
        <v>135</v>
      </c>
      <c r="D21" s="23" t="s">
        <v>11</v>
      </c>
      <c r="E21" s="19">
        <v>6718103990</v>
      </c>
      <c r="F21" s="19">
        <f>VLOOKUP($C21,'[1]BCKTQ207'!$A$2:$C$92,2,0)</f>
        <v>6381260925</v>
      </c>
    </row>
    <row r="22" spans="1:6" ht="18.75">
      <c r="A22" s="58">
        <v>6</v>
      </c>
      <c r="B22" s="41" t="s">
        <v>138</v>
      </c>
      <c r="C22" s="23">
        <v>139</v>
      </c>
      <c r="D22" s="23"/>
      <c r="E22" s="19"/>
      <c r="F22" s="19">
        <f>VLOOKUP($C22,'[1]BCKTQ207'!$A$2:$C$92,2,0)</f>
        <v>0</v>
      </c>
    </row>
    <row r="23" spans="1:6" s="9" customFormat="1" ht="18.75">
      <c r="A23" s="57" t="s">
        <v>70</v>
      </c>
      <c r="B23" s="3" t="s">
        <v>71</v>
      </c>
      <c r="C23" s="18">
        <v>140</v>
      </c>
      <c r="D23" s="18"/>
      <c r="E23" s="19">
        <v>99907181184</v>
      </c>
      <c r="F23" s="19">
        <f>VLOOKUP($C23,'[1]BCKTQ207'!$A$2:$C$92,2,0)</f>
        <v>5993238732</v>
      </c>
    </row>
    <row r="24" spans="1:6" ht="18.75">
      <c r="A24" s="58">
        <v>1</v>
      </c>
      <c r="B24" s="41" t="s">
        <v>71</v>
      </c>
      <c r="C24" s="23">
        <v>141</v>
      </c>
      <c r="D24" s="23" t="s">
        <v>12</v>
      </c>
      <c r="E24" s="19">
        <v>99907181184</v>
      </c>
      <c r="F24" s="19">
        <f>VLOOKUP($C24,'[1]BCKTQ207'!$A$2:$C$92,2,0)</f>
        <v>5993238732</v>
      </c>
    </row>
    <row r="25" spans="1:6" s="21" customFormat="1" ht="18.75">
      <c r="A25" s="58">
        <v>2</v>
      </c>
      <c r="B25" s="41" t="s">
        <v>139</v>
      </c>
      <c r="C25" s="23">
        <v>149</v>
      </c>
      <c r="D25" s="23"/>
      <c r="E25" s="19"/>
      <c r="F25" s="19">
        <f>VLOOKUP($C25,'[1]BCKTQ207'!$A$2:$C$92,2,0)</f>
        <v>0</v>
      </c>
    </row>
    <row r="26" spans="1:6" s="9" customFormat="1" ht="18.75">
      <c r="A26" s="57" t="s">
        <v>72</v>
      </c>
      <c r="B26" s="3" t="s">
        <v>73</v>
      </c>
      <c r="C26" s="18">
        <v>150</v>
      </c>
      <c r="D26" s="18"/>
      <c r="E26" s="19">
        <v>17929045655</v>
      </c>
      <c r="F26" s="19">
        <f>VLOOKUP($C26,'[1]BCKTQ207'!$A$2:$C$92,2,0)</f>
        <v>4576171644</v>
      </c>
    </row>
    <row r="27" spans="1:6" ht="18.75">
      <c r="A27" s="58">
        <v>1</v>
      </c>
      <c r="B27" s="41" t="s">
        <v>74</v>
      </c>
      <c r="C27" s="23">
        <v>151</v>
      </c>
      <c r="D27" s="23"/>
      <c r="E27" s="19">
        <v>47400000</v>
      </c>
      <c r="F27" s="19">
        <f>VLOOKUP($C27,'[1]BCKTQ207'!$A$2:$C$92,2,0)</f>
        <v>41400000</v>
      </c>
    </row>
    <row r="28" spans="1:6" ht="18.75">
      <c r="A28" s="58">
        <v>2</v>
      </c>
      <c r="B28" s="41" t="s">
        <v>75</v>
      </c>
      <c r="C28" s="23">
        <v>152</v>
      </c>
      <c r="D28" s="23"/>
      <c r="E28" s="19">
        <v>1349835426</v>
      </c>
      <c r="F28" s="19">
        <f>VLOOKUP($C28,'[1]BCKTQ207'!$A$2:$C$92,2,0)</f>
        <v>1211052820</v>
      </c>
    </row>
    <row r="29" spans="1:6" ht="18.75">
      <c r="A29" s="58">
        <v>3</v>
      </c>
      <c r="B29" s="41" t="s">
        <v>76</v>
      </c>
      <c r="C29" s="23">
        <v>154</v>
      </c>
      <c r="D29" s="23" t="s">
        <v>13</v>
      </c>
      <c r="E29" s="19"/>
      <c r="F29" s="19">
        <f>VLOOKUP($C29,'[1]BCKTQ207'!$A$2:$C$92,2,0)</f>
        <v>0</v>
      </c>
    </row>
    <row r="30" spans="1:6" ht="18.75">
      <c r="A30" s="58">
        <v>4</v>
      </c>
      <c r="B30" s="41" t="s">
        <v>77</v>
      </c>
      <c r="C30" s="23">
        <v>158</v>
      </c>
      <c r="D30" s="23"/>
      <c r="E30" s="19">
        <v>16531810229</v>
      </c>
      <c r="F30" s="19">
        <f>VLOOKUP($C30,'[1]BCKTQ207'!$A$2:$C$92,2,0)</f>
        <v>3323718824</v>
      </c>
    </row>
    <row r="31" spans="1:6" s="9" customFormat="1" ht="18.75">
      <c r="A31" s="18" t="s">
        <v>78</v>
      </c>
      <c r="B31" s="17" t="s">
        <v>136</v>
      </c>
      <c r="C31" s="18">
        <v>200</v>
      </c>
      <c r="D31" s="18"/>
      <c r="E31" s="19">
        <v>6122543739</v>
      </c>
      <c r="F31" s="19">
        <f>VLOOKUP($C31,'[1]BCKTQ207'!$A$2:$C$92,2,0)</f>
        <v>5732456889</v>
      </c>
    </row>
    <row r="32" spans="1:6" s="9" customFormat="1" ht="18.75">
      <c r="A32" s="57" t="s">
        <v>56</v>
      </c>
      <c r="B32" s="3" t="s">
        <v>79</v>
      </c>
      <c r="C32" s="18">
        <v>210</v>
      </c>
      <c r="D32" s="18"/>
      <c r="E32" s="19"/>
      <c r="F32" s="19">
        <f>VLOOKUP($C32,'[1]BCKTQ207'!$A$2:$C$92,2,0)</f>
        <v>0</v>
      </c>
    </row>
    <row r="33" spans="1:6" ht="18.75">
      <c r="A33" s="58">
        <v>1</v>
      </c>
      <c r="B33" s="41" t="s">
        <v>80</v>
      </c>
      <c r="C33" s="23">
        <v>211</v>
      </c>
      <c r="D33" s="23"/>
      <c r="E33" s="19"/>
      <c r="F33" s="19">
        <f>VLOOKUP($C33,'[1]BCKTQ207'!$A$2:$C$92,2,0)</f>
        <v>0</v>
      </c>
    </row>
    <row r="34" spans="1:6" ht="18.75">
      <c r="A34" s="58">
        <v>2</v>
      </c>
      <c r="B34" s="41" t="s">
        <v>81</v>
      </c>
      <c r="C34" s="23">
        <v>212</v>
      </c>
      <c r="D34" s="23"/>
      <c r="E34" s="19"/>
      <c r="F34" s="19">
        <f>VLOOKUP($C34,'[1]BCKTQ207'!$A$2:$C$92,2,0)</f>
        <v>0</v>
      </c>
    </row>
    <row r="35" spans="1:6" ht="18.75">
      <c r="A35" s="58">
        <v>3</v>
      </c>
      <c r="B35" s="41" t="s">
        <v>82</v>
      </c>
      <c r="C35" s="23">
        <v>213</v>
      </c>
      <c r="D35" s="23" t="s">
        <v>14</v>
      </c>
      <c r="E35" s="19"/>
      <c r="F35" s="19">
        <f>VLOOKUP($C35,'[1]BCKTQ207'!$A$2:$C$92,2,0)</f>
        <v>0</v>
      </c>
    </row>
    <row r="36" spans="1:6" ht="18.75">
      <c r="A36" s="58">
        <v>4</v>
      </c>
      <c r="B36" s="41" t="s">
        <v>83</v>
      </c>
      <c r="C36" s="23">
        <v>218</v>
      </c>
      <c r="D36" s="23" t="s">
        <v>15</v>
      </c>
      <c r="E36" s="19"/>
      <c r="F36" s="19">
        <f>VLOOKUP($C36,'[1]BCKTQ207'!$A$2:$C$92,2,0)</f>
        <v>0</v>
      </c>
    </row>
    <row r="37" spans="1:6" ht="18.75">
      <c r="A37" s="58">
        <v>5</v>
      </c>
      <c r="B37" s="41" t="s">
        <v>140</v>
      </c>
      <c r="C37" s="23">
        <v>219</v>
      </c>
      <c r="D37" s="23"/>
      <c r="E37" s="19"/>
      <c r="F37" s="19">
        <f>VLOOKUP($C37,'[1]BCKTQ207'!$A$2:$C$92,2,0)</f>
        <v>0</v>
      </c>
    </row>
    <row r="38" spans="1:6" s="9" customFormat="1" ht="18.75">
      <c r="A38" s="57" t="s">
        <v>60</v>
      </c>
      <c r="B38" s="3" t="s">
        <v>84</v>
      </c>
      <c r="C38" s="18">
        <v>220</v>
      </c>
      <c r="D38" s="18"/>
      <c r="E38" s="19">
        <v>4475784487</v>
      </c>
      <c r="F38" s="19">
        <f>VLOOKUP($C38,'[1]BCKTQ207'!$A$2:$C$92,2,0)</f>
        <v>3253197097</v>
      </c>
    </row>
    <row r="39" spans="1:6" ht="18.75">
      <c r="A39" s="58">
        <v>1</v>
      </c>
      <c r="B39" s="41" t="s">
        <v>85</v>
      </c>
      <c r="C39" s="23">
        <v>221</v>
      </c>
      <c r="D39" s="23" t="s">
        <v>16</v>
      </c>
      <c r="E39" s="19">
        <v>3866344160</v>
      </c>
      <c r="F39" s="19">
        <f>VLOOKUP($C39,'[1]BCKTQ207'!$A$2:$C$92,2,0)</f>
        <v>2947167098</v>
      </c>
    </row>
    <row r="40" spans="1:6" ht="18.75">
      <c r="A40" s="58"/>
      <c r="B40" s="41" t="s">
        <v>86</v>
      </c>
      <c r="C40" s="23">
        <v>222</v>
      </c>
      <c r="D40" s="23"/>
      <c r="E40" s="19">
        <v>5846645176</v>
      </c>
      <c r="F40" s="19">
        <f>VLOOKUP($C40,'[1]BCKTQ207'!$A$2:$C$92,2,0)</f>
        <v>4625167012</v>
      </c>
    </row>
    <row r="41" spans="1:6" ht="18.75">
      <c r="A41" s="58"/>
      <c r="B41" s="41" t="s">
        <v>141</v>
      </c>
      <c r="C41" s="23">
        <v>223</v>
      </c>
      <c r="D41" s="23"/>
      <c r="E41" s="19">
        <v>-1980301016</v>
      </c>
      <c r="F41" s="19">
        <f>VLOOKUP($C41,'[1]BCKTQ207'!$A$2:$C$92,2,0)</f>
        <v>-1677999914</v>
      </c>
    </row>
    <row r="42" spans="1:6" ht="18.75">
      <c r="A42" s="58">
        <v>2</v>
      </c>
      <c r="B42" s="41" t="s">
        <v>87</v>
      </c>
      <c r="C42" s="23">
        <v>224</v>
      </c>
      <c r="D42" s="23"/>
      <c r="E42" s="19"/>
      <c r="F42" s="19">
        <f>VLOOKUP($C42,'[1]BCKTQ207'!$A$2:$C$92,2,0)</f>
        <v>0</v>
      </c>
    </row>
    <row r="43" spans="1:6" ht="18.75">
      <c r="A43" s="58"/>
      <c r="B43" s="41" t="s">
        <v>88</v>
      </c>
      <c r="C43" s="23">
        <v>225</v>
      </c>
      <c r="D43" s="23"/>
      <c r="E43" s="19"/>
      <c r="F43" s="19">
        <f>VLOOKUP($C43,'[1]BCKTQ207'!$A$2:$C$92,2,0)</f>
        <v>0</v>
      </c>
    </row>
    <row r="44" spans="1:6" ht="18.75">
      <c r="A44" s="58"/>
      <c r="B44" s="41" t="s">
        <v>141</v>
      </c>
      <c r="C44" s="23">
        <v>226</v>
      </c>
      <c r="D44" s="23"/>
      <c r="E44" s="19"/>
      <c r="F44" s="19">
        <f>VLOOKUP($C44,'[1]BCKTQ207'!$A$2:$C$92,2,0)</f>
        <v>0</v>
      </c>
    </row>
    <row r="45" spans="1:6" ht="18.75">
      <c r="A45" s="58">
        <v>3</v>
      </c>
      <c r="B45" s="41" t="s">
        <v>89</v>
      </c>
      <c r="C45" s="23">
        <v>227</v>
      </c>
      <c r="D45" s="23" t="s">
        <v>17</v>
      </c>
      <c r="E45" s="19"/>
      <c r="F45" s="19">
        <f>VLOOKUP($C45,'[1]BCKTQ207'!$A$2:$C$92,2,0)</f>
        <v>0</v>
      </c>
    </row>
    <row r="46" spans="1:6" ht="18.75">
      <c r="A46" s="58"/>
      <c r="B46" s="41" t="s">
        <v>86</v>
      </c>
      <c r="C46" s="23">
        <v>228</v>
      </c>
      <c r="D46" s="23"/>
      <c r="E46" s="19"/>
      <c r="F46" s="19">
        <f>VLOOKUP($C46,'[1]BCKTQ207'!$A$2:$C$92,2,0)</f>
        <v>0</v>
      </c>
    </row>
    <row r="47" spans="1:6" ht="18.75">
      <c r="A47" s="58"/>
      <c r="B47" s="41" t="s">
        <v>141</v>
      </c>
      <c r="C47" s="23">
        <v>229</v>
      </c>
      <c r="D47" s="23"/>
      <c r="E47" s="19"/>
      <c r="F47" s="19">
        <f>VLOOKUP($C47,'[1]BCKTQ207'!$A$2:$C$92,2,0)</f>
        <v>0</v>
      </c>
    </row>
    <row r="48" spans="1:6" ht="18.75">
      <c r="A48" s="58">
        <v>4</v>
      </c>
      <c r="B48" s="41" t="s">
        <v>90</v>
      </c>
      <c r="C48" s="23">
        <v>230</v>
      </c>
      <c r="D48" s="23" t="s">
        <v>18</v>
      </c>
      <c r="E48" s="19">
        <v>609440327</v>
      </c>
      <c r="F48" s="19">
        <f>VLOOKUP($C48,'[1]BCKTQ207'!$A$2:$C$92,2,0)</f>
        <v>306029999</v>
      </c>
    </row>
    <row r="49" spans="1:6" s="9" customFormat="1" ht="18.75">
      <c r="A49" s="57" t="s">
        <v>63</v>
      </c>
      <c r="B49" s="3" t="s">
        <v>91</v>
      </c>
      <c r="C49" s="18">
        <v>240</v>
      </c>
      <c r="D49" s="18" t="s">
        <v>19</v>
      </c>
      <c r="E49" s="19">
        <v>1619759208</v>
      </c>
      <c r="F49" s="19">
        <f>VLOOKUP($C49,'[1]BCKTQ207'!$A$2:$C$92,2,0)</f>
        <v>2137831044</v>
      </c>
    </row>
    <row r="50" spans="1:6" ht="18.75">
      <c r="A50" s="58"/>
      <c r="B50" s="41" t="s">
        <v>88</v>
      </c>
      <c r="C50" s="23">
        <v>241</v>
      </c>
      <c r="D50" s="23"/>
      <c r="E50" s="19">
        <v>2518196878</v>
      </c>
      <c r="F50" s="19">
        <f>VLOOKUP($C50,'[1]BCKTQ207'!$A$2:$C$92,2,0)</f>
        <v>3041717446</v>
      </c>
    </row>
    <row r="51" spans="1:6" ht="18.75">
      <c r="A51" s="58"/>
      <c r="B51" s="41" t="s">
        <v>141</v>
      </c>
      <c r="C51" s="23">
        <v>242</v>
      </c>
      <c r="D51" s="23"/>
      <c r="E51" s="19">
        <v>-898437670</v>
      </c>
      <c r="F51" s="19">
        <f>VLOOKUP($C51,'[1]BCKTQ207'!$A$2:$C$92,2,0)</f>
        <v>-903886402</v>
      </c>
    </row>
    <row r="52" spans="1:6" ht="18.75">
      <c r="A52" s="57" t="s">
        <v>70</v>
      </c>
      <c r="B52" s="3" t="s">
        <v>92</v>
      </c>
      <c r="C52" s="18">
        <v>250</v>
      </c>
      <c r="D52" s="18"/>
      <c r="E52" s="19"/>
      <c r="F52" s="19">
        <f>VLOOKUP($C52,'[1]BCKTQ207'!$A$2:$C$92,2,0)</f>
        <v>0</v>
      </c>
    </row>
    <row r="53" spans="1:6" ht="18.75">
      <c r="A53" s="58">
        <v>1</v>
      </c>
      <c r="B53" s="41" t="s">
        <v>93</v>
      </c>
      <c r="C53" s="23">
        <v>251</v>
      </c>
      <c r="D53" s="23"/>
      <c r="E53" s="19"/>
      <c r="F53" s="19">
        <f>VLOOKUP($C53,'[1]BCKTQ207'!$A$2:$C$92,2,0)</f>
        <v>0</v>
      </c>
    </row>
    <row r="54" spans="1:6" ht="18.75">
      <c r="A54" s="58">
        <v>2</v>
      </c>
      <c r="B54" s="41" t="s">
        <v>94</v>
      </c>
      <c r="C54" s="23">
        <v>252</v>
      </c>
      <c r="D54" s="23"/>
      <c r="E54" s="19"/>
      <c r="F54" s="19">
        <f>VLOOKUP($C54,'[1]BCKTQ207'!$A$2:$C$92,2,0)</f>
        <v>0</v>
      </c>
    </row>
    <row r="55" spans="1:6" ht="18.75">
      <c r="A55" s="58">
        <v>3</v>
      </c>
      <c r="B55" s="41" t="s">
        <v>95</v>
      </c>
      <c r="C55" s="23">
        <v>258</v>
      </c>
      <c r="D55" s="23" t="s">
        <v>20</v>
      </c>
      <c r="E55" s="19"/>
      <c r="F55" s="19">
        <f>VLOOKUP($C55,'[1]BCKTQ207'!$A$2:$C$92,2,0)</f>
        <v>0</v>
      </c>
    </row>
    <row r="56" spans="1:6" ht="18.75">
      <c r="A56" s="58">
        <v>4</v>
      </c>
      <c r="B56" s="41" t="s">
        <v>142</v>
      </c>
      <c r="C56" s="23">
        <v>259</v>
      </c>
      <c r="D56" s="23"/>
      <c r="E56" s="19"/>
      <c r="F56" s="19">
        <f>VLOOKUP($C56,'[1]BCKTQ207'!$A$2:$C$92,2,0)</f>
        <v>0</v>
      </c>
    </row>
    <row r="57" spans="1:6" s="9" customFormat="1" ht="18.75">
      <c r="A57" s="57" t="s">
        <v>72</v>
      </c>
      <c r="B57" s="3" t="s">
        <v>96</v>
      </c>
      <c r="C57" s="18">
        <v>260</v>
      </c>
      <c r="D57" s="18"/>
      <c r="E57" s="19">
        <v>27000044</v>
      </c>
      <c r="F57" s="19">
        <f>VLOOKUP($C57,'[1]BCKTQ207'!$A$2:$C$92,2,0)</f>
        <v>341428748</v>
      </c>
    </row>
    <row r="58" spans="1:6" ht="18.75">
      <c r="A58" s="23">
        <v>1</v>
      </c>
      <c r="B58" s="22" t="s">
        <v>97</v>
      </c>
      <c r="C58" s="23">
        <v>261</v>
      </c>
      <c r="D58" s="23" t="s">
        <v>21</v>
      </c>
      <c r="E58" s="19">
        <v>27000044</v>
      </c>
      <c r="F58" s="19">
        <f>VLOOKUP($C58,'[1]BCKTQ207'!$A$2:$C$92,2,0)</f>
        <v>341428748</v>
      </c>
    </row>
    <row r="59" spans="1:6" ht="18.75">
      <c r="A59" s="23">
        <v>2</v>
      </c>
      <c r="B59" s="22" t="s">
        <v>98</v>
      </c>
      <c r="C59" s="23">
        <v>262</v>
      </c>
      <c r="D59" s="23" t="s">
        <v>22</v>
      </c>
      <c r="E59" s="19"/>
      <c r="F59" s="19">
        <f>VLOOKUP($C59,'[1]BCKTQ207'!$A$2:$C$92,2,0)</f>
        <v>0</v>
      </c>
    </row>
    <row r="60" spans="1:6" ht="18.75">
      <c r="A60" s="23">
        <v>3</v>
      </c>
      <c r="B60" s="22" t="s">
        <v>99</v>
      </c>
      <c r="C60" s="23">
        <v>268</v>
      </c>
      <c r="D60" s="23"/>
      <c r="E60" s="19"/>
      <c r="F60" s="19">
        <f>VLOOKUP($C60,'[1]BCKTQ207'!$A$2:$C$92,2,0)</f>
        <v>0</v>
      </c>
    </row>
    <row r="61" spans="1:6" ht="18.75">
      <c r="A61" s="23"/>
      <c r="B61" s="22"/>
      <c r="C61" s="23"/>
      <c r="D61" s="23"/>
      <c r="E61" s="19"/>
      <c r="F61" s="19"/>
    </row>
    <row r="62" spans="1:6" s="9" customFormat="1" ht="21.75" customHeight="1">
      <c r="A62" s="1"/>
      <c r="B62" s="24" t="s">
        <v>157</v>
      </c>
      <c r="C62" s="1">
        <v>270</v>
      </c>
      <c r="D62" s="1"/>
      <c r="E62" s="25">
        <v>172478608454</v>
      </c>
      <c r="F62" s="25">
        <f>VLOOKUP($C62,'[1]BCKTQ207'!$A$2:$C$92,2,0)</f>
        <v>71967084758</v>
      </c>
    </row>
    <row r="63" spans="1:6" s="9" customFormat="1" ht="18.75">
      <c r="A63" s="1" t="s">
        <v>53</v>
      </c>
      <c r="B63" s="24" t="s">
        <v>100</v>
      </c>
      <c r="C63" s="1" t="s">
        <v>49</v>
      </c>
      <c r="D63" s="1" t="s">
        <v>50</v>
      </c>
      <c r="E63" s="1" t="s">
        <v>51</v>
      </c>
      <c r="F63" s="1" t="s">
        <v>52</v>
      </c>
    </row>
    <row r="64" spans="1:6" s="9" customFormat="1" ht="18.75">
      <c r="A64" s="18" t="s">
        <v>55</v>
      </c>
      <c r="B64" s="17" t="s">
        <v>143</v>
      </c>
      <c r="C64" s="18">
        <v>300</v>
      </c>
      <c r="D64" s="18"/>
      <c r="E64" s="19">
        <v>81830625349</v>
      </c>
      <c r="F64" s="19">
        <f>VLOOKUP($C64,'[1]BCKTQ207'!$A$2:$C$92,2,0)</f>
        <v>51021923756</v>
      </c>
    </row>
    <row r="65" spans="1:6" s="9" customFormat="1" ht="18.75">
      <c r="A65" s="57" t="s">
        <v>56</v>
      </c>
      <c r="B65" s="3" t="s">
        <v>101</v>
      </c>
      <c r="C65" s="18">
        <v>310</v>
      </c>
      <c r="D65" s="18"/>
      <c r="E65" s="19">
        <v>80545163226</v>
      </c>
      <c r="F65" s="19">
        <f>VLOOKUP($C65,'[1]BCKTQ207'!$A$2:$C$92,2,0)</f>
        <v>50118659488</v>
      </c>
    </row>
    <row r="66" spans="1:6" ht="18.75">
      <c r="A66" s="58">
        <v>1</v>
      </c>
      <c r="B66" s="41" t="s">
        <v>102</v>
      </c>
      <c r="C66" s="23">
        <v>311</v>
      </c>
      <c r="D66" s="23" t="s">
        <v>23</v>
      </c>
      <c r="E66" s="19">
        <v>40474637121</v>
      </c>
      <c r="F66" s="19">
        <f>VLOOKUP($C66,'[1]BCKTQ207'!$A$2:$C$92,2,0)</f>
        <v>27888325214</v>
      </c>
    </row>
    <row r="67" spans="1:6" ht="18.75">
      <c r="A67" s="58">
        <v>2</v>
      </c>
      <c r="B67" s="41" t="s">
        <v>103</v>
      </c>
      <c r="C67" s="23">
        <v>312</v>
      </c>
      <c r="D67" s="23"/>
      <c r="E67" s="19">
        <v>25727005298</v>
      </c>
      <c r="F67" s="19">
        <f>VLOOKUP($C67,'[1]BCKTQ207'!$A$2:$C$92,2,0)</f>
        <v>19351777408</v>
      </c>
    </row>
    <row r="68" spans="1:6" ht="18.75">
      <c r="A68" s="58">
        <v>3</v>
      </c>
      <c r="B68" s="41" t="s">
        <v>104</v>
      </c>
      <c r="C68" s="23">
        <v>313</v>
      </c>
      <c r="D68" s="23"/>
      <c r="E68" s="19">
        <v>9224430607</v>
      </c>
      <c r="F68" s="19">
        <f>VLOOKUP($C68,'[1]BCKTQ207'!$A$2:$C$92,2,0)</f>
        <v>730055637</v>
      </c>
    </row>
    <row r="69" spans="1:6" ht="18.75">
      <c r="A69" s="58">
        <v>4</v>
      </c>
      <c r="B69" s="41" t="s">
        <v>105</v>
      </c>
      <c r="C69" s="23">
        <v>314</v>
      </c>
      <c r="D69" s="23" t="s">
        <v>24</v>
      </c>
      <c r="E69" s="19">
        <v>2227239725</v>
      </c>
      <c r="F69" s="19">
        <f>VLOOKUP($C69,'[1]BCKTQ207'!$A$2:$C$92,2,0)</f>
        <v>742724373</v>
      </c>
    </row>
    <row r="70" spans="1:6" ht="18.75">
      <c r="A70" s="58">
        <v>5</v>
      </c>
      <c r="B70" s="41" t="s">
        <v>106</v>
      </c>
      <c r="C70" s="23">
        <v>315</v>
      </c>
      <c r="D70" s="23"/>
      <c r="E70" s="19">
        <v>2630206899</v>
      </c>
      <c r="F70" s="19">
        <f>VLOOKUP($C70,'[1]BCKTQ207'!$A$2:$C$92,2,0)</f>
        <v>816458000</v>
      </c>
    </row>
    <row r="71" spans="1:6" ht="18.75">
      <c r="A71" s="58">
        <v>6</v>
      </c>
      <c r="B71" s="41" t="s">
        <v>107</v>
      </c>
      <c r="C71" s="23">
        <v>316</v>
      </c>
      <c r="D71" s="23" t="s">
        <v>25</v>
      </c>
      <c r="E71" s="19">
        <v>119205076</v>
      </c>
      <c r="F71" s="19">
        <f>VLOOKUP($C71,'[1]BCKTQ207'!$A$2:$C$92,2,0)</f>
        <v>64422369</v>
      </c>
    </row>
    <row r="72" spans="1:6" ht="18.75">
      <c r="A72" s="58">
        <v>7</v>
      </c>
      <c r="B72" s="41" t="s">
        <v>108</v>
      </c>
      <c r="C72" s="23">
        <v>317</v>
      </c>
      <c r="D72" s="23"/>
      <c r="E72" s="19"/>
      <c r="F72" s="19">
        <f>VLOOKUP($C72,'[1]BCKTQ207'!$A$2:$C$92,2,0)</f>
        <v>0</v>
      </c>
    </row>
    <row r="73" spans="1:6" ht="18.75">
      <c r="A73" s="58">
        <v>8</v>
      </c>
      <c r="B73" s="41" t="s">
        <v>109</v>
      </c>
      <c r="C73" s="23">
        <v>318</v>
      </c>
      <c r="D73" s="23"/>
      <c r="E73" s="19"/>
      <c r="F73" s="19">
        <f>VLOOKUP($C73,'[1]BCKTQ207'!$A$2:$C$92,2,0)</f>
        <v>0</v>
      </c>
    </row>
    <row r="74" spans="1:6" ht="18.75">
      <c r="A74" s="58">
        <v>9</v>
      </c>
      <c r="B74" s="41" t="s">
        <v>110</v>
      </c>
      <c r="C74" s="23">
        <v>319</v>
      </c>
      <c r="D74" s="23" t="s">
        <v>26</v>
      </c>
      <c r="E74" s="19">
        <v>142438500</v>
      </c>
      <c r="F74" s="19">
        <f>VLOOKUP($C74,'[1]BCKTQ207'!$A$2:$C$92,2,0)</f>
        <v>524896487</v>
      </c>
    </row>
    <row r="75" spans="1:6" ht="18.75">
      <c r="A75" s="58">
        <v>10</v>
      </c>
      <c r="B75" s="41" t="s">
        <v>111</v>
      </c>
      <c r="C75" s="23">
        <v>320</v>
      </c>
      <c r="D75" s="23"/>
      <c r="E75" s="19"/>
      <c r="F75" s="19">
        <f>VLOOKUP($C75,'[1]BCKTQ207'!$A$2:$C$92,2,0)</f>
        <v>0</v>
      </c>
    </row>
    <row r="76" spans="1:6" s="9" customFormat="1" ht="18" customHeight="1">
      <c r="A76" s="57" t="s">
        <v>60</v>
      </c>
      <c r="B76" s="3" t="s">
        <v>112</v>
      </c>
      <c r="C76" s="18">
        <v>330</v>
      </c>
      <c r="D76" s="18"/>
      <c r="E76" s="19">
        <v>1285462123</v>
      </c>
      <c r="F76" s="19">
        <f>VLOOKUP($C76,'[1]BCKTQ207'!$A$2:$C$92,2,0)</f>
        <v>903264268</v>
      </c>
    </row>
    <row r="77" spans="1:6" ht="18.75">
      <c r="A77" s="58">
        <v>1</v>
      </c>
      <c r="B77" s="41" t="s">
        <v>113</v>
      </c>
      <c r="C77" s="23">
        <v>331</v>
      </c>
      <c r="D77" s="23"/>
      <c r="E77" s="19"/>
      <c r="F77" s="19">
        <f>VLOOKUP($C77,'[1]BCKTQ207'!$A$2:$C$92,2,0)</f>
        <v>0</v>
      </c>
    </row>
    <row r="78" spans="1:6" ht="18.75">
      <c r="A78" s="58">
        <v>2</v>
      </c>
      <c r="B78" s="41" t="s">
        <v>114</v>
      </c>
      <c r="C78" s="23">
        <v>332</v>
      </c>
      <c r="D78" s="23" t="s">
        <v>27</v>
      </c>
      <c r="E78" s="19"/>
      <c r="F78" s="19">
        <f>VLOOKUP($C78,'[1]BCKTQ207'!$A$2:$C$92,2,0)</f>
        <v>0</v>
      </c>
    </row>
    <row r="79" spans="1:6" ht="18.75">
      <c r="A79" s="58">
        <v>3</v>
      </c>
      <c r="B79" s="41" t="s">
        <v>115</v>
      </c>
      <c r="C79" s="23">
        <v>333</v>
      </c>
      <c r="D79" s="23"/>
      <c r="E79" s="19">
        <v>1242134400</v>
      </c>
      <c r="F79" s="19">
        <f>VLOOKUP($C79,'[1]BCKTQ207'!$A$2:$C$92,2,0)</f>
        <v>890924800</v>
      </c>
    </row>
    <row r="80" spans="1:6" ht="18.75">
      <c r="A80" s="58">
        <v>4</v>
      </c>
      <c r="B80" s="41" t="s">
        <v>116</v>
      </c>
      <c r="C80" s="23">
        <v>334</v>
      </c>
      <c r="D80" s="23" t="s">
        <v>28</v>
      </c>
      <c r="E80" s="19"/>
      <c r="F80" s="19">
        <f>VLOOKUP($C80,'[1]BCKTQ207'!$A$2:$C$92,2,0)</f>
        <v>0</v>
      </c>
    </row>
    <row r="81" spans="1:6" ht="18.75">
      <c r="A81" s="58">
        <v>5</v>
      </c>
      <c r="B81" s="41" t="s">
        <v>117</v>
      </c>
      <c r="C81" s="23">
        <v>335</v>
      </c>
      <c r="D81" s="23" t="s">
        <v>22</v>
      </c>
      <c r="E81" s="19"/>
      <c r="F81" s="19">
        <f>VLOOKUP($C81,'[1]BCKTQ207'!$A$2:$C$92,2,0)</f>
        <v>0</v>
      </c>
    </row>
    <row r="82" spans="1:6" ht="18.75">
      <c r="A82" s="58">
        <v>6</v>
      </c>
      <c r="B82" s="41" t="s">
        <v>118</v>
      </c>
      <c r="C82" s="23">
        <v>336</v>
      </c>
      <c r="D82" s="23"/>
      <c r="E82" s="19">
        <v>43327723</v>
      </c>
      <c r="F82" s="19">
        <f>VLOOKUP($C82,'[1]BCKTQ207'!$A$2:$C$92,2,0)</f>
        <v>12339468</v>
      </c>
    </row>
    <row r="83" spans="1:6" ht="18.75">
      <c r="A83" s="23">
        <v>7</v>
      </c>
      <c r="B83" s="22" t="s">
        <v>119</v>
      </c>
      <c r="C83" s="23">
        <v>337</v>
      </c>
      <c r="D83" s="23"/>
      <c r="E83" s="19"/>
      <c r="F83" s="19">
        <f>VLOOKUP($C83,'[1]BCKTQ207'!$A$2:$C$92,2,0)</f>
        <v>0</v>
      </c>
    </row>
    <row r="84" spans="1:6" s="9" customFormat="1" ht="18.75">
      <c r="A84" s="18" t="s">
        <v>78</v>
      </c>
      <c r="B84" s="17" t="s">
        <v>144</v>
      </c>
      <c r="C84" s="18">
        <v>400</v>
      </c>
      <c r="D84" s="18"/>
      <c r="E84" s="19">
        <v>90647983105</v>
      </c>
      <c r="F84" s="19">
        <f>VLOOKUP($C84,'[1]BCKTQ207'!$A$2:$C$92,2,0)</f>
        <v>20945161002</v>
      </c>
    </row>
    <row r="85" spans="1:8" s="9" customFormat="1" ht="18.75">
      <c r="A85" s="57" t="s">
        <v>56</v>
      </c>
      <c r="B85" s="3" t="s">
        <v>120</v>
      </c>
      <c r="C85" s="18">
        <v>410</v>
      </c>
      <c r="D85" s="18" t="s">
        <v>29</v>
      </c>
      <c r="E85" s="19">
        <v>90267633151</v>
      </c>
      <c r="F85" s="19">
        <f>VLOOKUP($C85,'[1]BCKTQ207'!$A$2:$C$92,2,0)</f>
        <v>20999875154</v>
      </c>
      <c r="H85" s="26"/>
    </row>
    <row r="86" spans="1:6" ht="18.75">
      <c r="A86" s="58">
        <v>1</v>
      </c>
      <c r="B86" s="41" t="s">
        <v>121</v>
      </c>
      <c r="C86" s="23">
        <v>411</v>
      </c>
      <c r="D86" s="23"/>
      <c r="E86" s="19">
        <v>33000000000</v>
      </c>
      <c r="F86" s="19">
        <f>VLOOKUP($C86,'[1]BCKTQ207'!$A$2:$C$92,2,0)</f>
        <v>13000000000</v>
      </c>
    </row>
    <row r="87" spans="1:6" ht="18.75">
      <c r="A87" s="58">
        <v>2</v>
      </c>
      <c r="B87" s="41" t="s">
        <v>122</v>
      </c>
      <c r="C87" s="23">
        <v>412</v>
      </c>
      <c r="D87" s="23"/>
      <c r="E87" s="19">
        <v>42681336364</v>
      </c>
      <c r="F87" s="19">
        <f>VLOOKUP($C87,'[1]BCKTQ207'!$A$2:$C$92,2,0)</f>
        <v>0</v>
      </c>
    </row>
    <row r="88" spans="1:6" ht="18.75">
      <c r="A88" s="58">
        <v>3</v>
      </c>
      <c r="B88" s="41" t="s">
        <v>123</v>
      </c>
      <c r="C88" s="23">
        <v>413</v>
      </c>
      <c r="D88" s="23"/>
      <c r="E88" s="19"/>
      <c r="F88" s="19">
        <f>VLOOKUP($C88,'[1]BCKTQ207'!$A$2:$C$92,2,0)</f>
        <v>0</v>
      </c>
    </row>
    <row r="89" spans="1:6" ht="18.75">
      <c r="A89" s="58">
        <v>4</v>
      </c>
      <c r="B89" s="41" t="s">
        <v>145</v>
      </c>
      <c r="C89" s="23">
        <v>414</v>
      </c>
      <c r="D89" s="23"/>
      <c r="E89" s="19"/>
      <c r="F89" s="19">
        <f>VLOOKUP($C89,'[1]BCKTQ207'!$A$2:$C$92,2,0)</f>
        <v>0</v>
      </c>
    </row>
    <row r="90" spans="1:6" ht="18.75">
      <c r="A90" s="58">
        <v>5</v>
      </c>
      <c r="B90" s="41" t="s">
        <v>124</v>
      </c>
      <c r="C90" s="23">
        <v>415</v>
      </c>
      <c r="D90" s="23"/>
      <c r="E90" s="19"/>
      <c r="F90" s="19">
        <f>VLOOKUP($C90,'[1]BCKTQ207'!$A$2:$C$92,2,0)</f>
        <v>0</v>
      </c>
    </row>
    <row r="91" spans="1:6" ht="18.75">
      <c r="A91" s="58">
        <v>6</v>
      </c>
      <c r="B91" s="41" t="s">
        <v>125</v>
      </c>
      <c r="C91" s="23">
        <v>416</v>
      </c>
      <c r="D91" s="23"/>
      <c r="E91" s="19"/>
      <c r="F91" s="19">
        <f>VLOOKUP($C91,'[1]BCKTQ207'!$A$2:$C$92,2,0)</f>
        <v>0</v>
      </c>
    </row>
    <row r="92" spans="1:6" ht="18.75">
      <c r="A92" s="58">
        <v>7</v>
      </c>
      <c r="B92" s="41" t="s">
        <v>126</v>
      </c>
      <c r="C92" s="23">
        <v>417</v>
      </c>
      <c r="D92" s="23"/>
      <c r="E92" s="19">
        <v>4414609738</v>
      </c>
      <c r="F92" s="19">
        <f>VLOOKUP($C92,'[1]BCKTQ207'!$A$2:$C$92,2,0)</f>
        <v>2342815308</v>
      </c>
    </row>
    <row r="93" spans="1:6" ht="18.75">
      <c r="A93" s="58">
        <v>8</v>
      </c>
      <c r="B93" s="41" t="s">
        <v>127</v>
      </c>
      <c r="C93" s="23">
        <v>418</v>
      </c>
      <c r="D93" s="23"/>
      <c r="E93" s="19">
        <v>1284841152</v>
      </c>
      <c r="F93" s="19">
        <f>VLOOKUP($C93,'[1]BCKTQ207'!$A$2:$C$92,2,0)</f>
        <v>740627932</v>
      </c>
    </row>
    <row r="94" spans="1:6" ht="18.75">
      <c r="A94" s="58">
        <v>9</v>
      </c>
      <c r="B94" s="41" t="s">
        <v>128</v>
      </c>
      <c r="C94" s="23">
        <v>419</v>
      </c>
      <c r="D94" s="23"/>
      <c r="E94" s="19">
        <v>-78356670</v>
      </c>
      <c r="F94" s="19">
        <f>VLOOKUP($C94,'[1]BCKTQ207'!$A$2:$C$92,2,0)</f>
        <v>-95865003</v>
      </c>
    </row>
    <row r="95" spans="1:6" ht="18.75">
      <c r="A95" s="58">
        <v>10</v>
      </c>
      <c r="B95" s="41" t="s">
        <v>129</v>
      </c>
      <c r="C95" s="23">
        <v>420</v>
      </c>
      <c r="D95" s="23"/>
      <c r="E95" s="19">
        <v>8965202567</v>
      </c>
      <c r="F95" s="19">
        <f>VLOOKUP($C95,'[1]BCKTQ207'!$A$2:$C$92,2,0)</f>
        <v>5012296917</v>
      </c>
    </row>
    <row r="96" spans="1:6" ht="18.75">
      <c r="A96" s="23">
        <v>11</v>
      </c>
      <c r="B96" s="22" t="s">
        <v>130</v>
      </c>
      <c r="C96" s="23">
        <v>421</v>
      </c>
      <c r="D96" s="23"/>
      <c r="E96" s="19"/>
      <c r="F96" s="19">
        <f>VLOOKUP($C96,'[1]BCKTQ207'!$A$2:$C$92,2,0)</f>
        <v>0</v>
      </c>
    </row>
    <row r="97" spans="1:6" s="9" customFormat="1" ht="18.75">
      <c r="A97" s="57" t="s">
        <v>60</v>
      </c>
      <c r="B97" s="3" t="s">
        <v>131</v>
      </c>
      <c r="C97" s="18">
        <v>430</v>
      </c>
      <c r="D97" s="18"/>
      <c r="E97" s="19">
        <v>380349954</v>
      </c>
      <c r="F97" s="19">
        <f>VLOOKUP($C97,'[1]BCKTQ207'!$A$2:$C$92,2,0)</f>
        <v>-54714152</v>
      </c>
    </row>
    <row r="98" spans="1:6" ht="18.75">
      <c r="A98" s="58">
        <v>1</v>
      </c>
      <c r="B98" s="41" t="s">
        <v>132</v>
      </c>
      <c r="C98" s="23">
        <v>431</v>
      </c>
      <c r="D98" s="23"/>
      <c r="E98" s="19">
        <v>380349954</v>
      </c>
      <c r="F98" s="19">
        <f>VLOOKUP($C98,'[1]BCKTQ207'!$A$2:$C$92,2,0)</f>
        <v>-54714152</v>
      </c>
    </row>
    <row r="99" spans="1:6" ht="18.75">
      <c r="A99" s="58">
        <v>2</v>
      </c>
      <c r="B99" s="41" t="s">
        <v>133</v>
      </c>
      <c r="C99" s="23">
        <v>432</v>
      </c>
      <c r="D99" s="23" t="s">
        <v>30</v>
      </c>
      <c r="E99" s="19"/>
      <c r="F99" s="19">
        <f>VLOOKUP($C99,'[1]BCKTQ207'!$A$2:$C$92,2,0)</f>
        <v>0</v>
      </c>
    </row>
    <row r="100" spans="1:6" ht="17.25" customHeight="1">
      <c r="A100" s="58">
        <v>3</v>
      </c>
      <c r="B100" s="41" t="s">
        <v>134</v>
      </c>
      <c r="C100" s="23">
        <v>433</v>
      </c>
      <c r="D100" s="23"/>
      <c r="E100" s="19"/>
      <c r="F100" s="19">
        <f>VLOOKUP($C100,'[1]BCKTQ207'!$A$2:$C$92,2,0)</f>
        <v>0</v>
      </c>
    </row>
    <row r="101" spans="1:6" ht="18.75">
      <c r="A101" s="23"/>
      <c r="B101" s="22"/>
      <c r="C101" s="23"/>
      <c r="D101" s="23"/>
      <c r="E101" s="19"/>
      <c r="F101" s="19"/>
    </row>
    <row r="102" spans="1:6" s="9" customFormat="1" ht="18.75">
      <c r="A102" s="1"/>
      <c r="B102" s="1" t="s">
        <v>146</v>
      </c>
      <c r="C102" s="1">
        <v>440</v>
      </c>
      <c r="D102" s="1"/>
      <c r="E102" s="25">
        <v>172478608454</v>
      </c>
      <c r="F102" s="25">
        <f>VLOOKUP($C102,'[1]BCKTQ207'!$A$2:$C$92,2,0)</f>
        <v>71967084758</v>
      </c>
    </row>
    <row r="105" spans="1:6" ht="26.25">
      <c r="A105" s="15" t="s">
        <v>147</v>
      </c>
      <c r="B105" s="15"/>
      <c r="C105" s="15"/>
      <c r="D105" s="15"/>
      <c r="E105" s="15"/>
      <c r="F105" s="15"/>
    </row>
    <row r="107" spans="1:6" ht="18.75">
      <c r="A107" s="4" t="s">
        <v>53</v>
      </c>
      <c r="B107" s="4" t="s">
        <v>148</v>
      </c>
      <c r="C107" s="5"/>
      <c r="D107" s="1" t="s">
        <v>50</v>
      </c>
      <c r="E107" s="1" t="s">
        <v>51</v>
      </c>
      <c r="F107" s="1" t="s">
        <v>52</v>
      </c>
    </row>
    <row r="108" spans="1:6" ht="17.25">
      <c r="A108" s="59">
        <v>1</v>
      </c>
      <c r="B108" s="42" t="s">
        <v>149</v>
      </c>
      <c r="C108" s="43"/>
      <c r="D108" s="44">
        <v>24</v>
      </c>
      <c r="E108" s="22"/>
      <c r="F108" s="22"/>
    </row>
    <row r="109" spans="1:6" ht="17.25">
      <c r="A109" s="59">
        <v>2</v>
      </c>
      <c r="B109" s="42" t="s">
        <v>150</v>
      </c>
      <c r="C109" s="43"/>
      <c r="D109" s="23"/>
      <c r="E109" s="22"/>
      <c r="F109" s="22"/>
    </row>
    <row r="110" spans="1:6" ht="17.25">
      <c r="A110" s="59">
        <v>3</v>
      </c>
      <c r="B110" s="42" t="s">
        <v>151</v>
      </c>
      <c r="C110" s="43"/>
      <c r="D110" s="23"/>
      <c r="E110" s="45"/>
      <c r="F110" s="45"/>
    </row>
    <row r="111" spans="1:6" ht="17.25">
      <c r="A111" s="59">
        <v>4</v>
      </c>
      <c r="B111" s="42" t="s">
        <v>152</v>
      </c>
      <c r="C111" s="43"/>
      <c r="D111" s="23"/>
      <c r="E111" s="46">
        <v>400253860</v>
      </c>
      <c r="F111" s="46">
        <f>357465560+50388300</f>
        <v>407853860</v>
      </c>
    </row>
    <row r="112" spans="1:6" ht="17.25">
      <c r="A112" s="59">
        <v>5</v>
      </c>
      <c r="B112" s="42" t="s">
        <v>153</v>
      </c>
      <c r="C112" s="43"/>
      <c r="D112" s="23"/>
      <c r="E112" s="47"/>
      <c r="F112" s="47"/>
    </row>
    <row r="113" spans="1:6" ht="17.25">
      <c r="A113" s="59"/>
      <c r="B113" s="42" t="s">
        <v>154</v>
      </c>
      <c r="C113" s="43"/>
      <c r="D113" s="23"/>
      <c r="E113" s="48">
        <v>578709.82</v>
      </c>
      <c r="F113" s="48">
        <v>1513.7</v>
      </c>
    </row>
    <row r="114" spans="1:6" ht="17.25">
      <c r="A114" s="59"/>
      <c r="B114" s="42" t="s">
        <v>155</v>
      </c>
      <c r="C114" s="43"/>
      <c r="D114" s="23"/>
      <c r="E114" s="49">
        <v>258</v>
      </c>
      <c r="F114" s="49">
        <v>255.67</v>
      </c>
    </row>
    <row r="115" spans="1:6" ht="17.25">
      <c r="A115" s="60">
        <v>6</v>
      </c>
      <c r="B115" s="50" t="s">
        <v>156</v>
      </c>
      <c r="C115" s="51"/>
      <c r="D115" s="52"/>
      <c r="E115" s="53"/>
      <c r="F115" s="54"/>
    </row>
    <row r="116" spans="1:6" ht="17.25">
      <c r="A116" s="55"/>
      <c r="B116" s="55"/>
      <c r="C116" s="43"/>
      <c r="D116" s="43"/>
      <c r="E116" s="56"/>
      <c r="F116" s="56"/>
    </row>
    <row r="118" spans="1:6" ht="18.75">
      <c r="A118" s="27"/>
      <c r="B118" s="27"/>
      <c r="E118" s="28" t="s">
        <v>42</v>
      </c>
      <c r="F118" s="28"/>
    </row>
    <row r="119" spans="1:6" s="9" customFormat="1" ht="18.75">
      <c r="A119" s="29" t="s">
        <v>0</v>
      </c>
      <c r="B119" s="29"/>
      <c r="C119" s="29"/>
      <c r="D119" s="29"/>
      <c r="E119" s="30" t="s">
        <v>41</v>
      </c>
      <c r="F119" s="30"/>
    </row>
    <row r="120" spans="3:5" ht="15.75">
      <c r="C120" s="31"/>
      <c r="D120" s="31"/>
      <c r="E120" s="32"/>
    </row>
    <row r="128" spans="3:5" ht="15.75">
      <c r="C128" s="31"/>
      <c r="D128" s="31"/>
      <c r="E128" s="33"/>
    </row>
  </sheetData>
  <mergeCells count="5">
    <mergeCell ref="A5:F5"/>
    <mergeCell ref="A105:F105"/>
    <mergeCell ref="E118:F118"/>
    <mergeCell ref="E119:F119"/>
    <mergeCell ref="A4:F4"/>
  </mergeCells>
  <printOptions horizontalCentered="1"/>
  <pageMargins left="0.25" right="0.25" top="0.43" bottom="0.3" header="0.24" footer="0.23"/>
  <pageSetup horizontalDpi="180" verticalDpi="180" orientation="portrait" paperSize="9" r:id="rId1"/>
  <rowBreaks count="2" manualBreakCount="2">
    <brk id="62" max="255" man="1"/>
    <brk id="1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7" sqref="A7:A8"/>
    </sheetView>
  </sheetViews>
  <sheetFormatPr defaultColWidth="9.00390625" defaultRowHeight="12.75"/>
  <cols>
    <col min="1" max="1" width="47.625" style="9" bestFit="1" customWidth="1"/>
    <col min="2" max="2" width="6.00390625" style="7" bestFit="1" customWidth="1"/>
    <col min="3" max="3" width="5.75390625" style="7" bestFit="1" customWidth="1"/>
    <col min="4" max="4" width="17.625" style="62" bestFit="1" customWidth="1"/>
    <col min="5" max="5" width="16.375" style="62" bestFit="1" customWidth="1"/>
    <col min="6" max="6" width="19.625" style="62" customWidth="1"/>
    <col min="7" max="7" width="19.375" style="62" customWidth="1"/>
    <col min="8" max="16384" width="9.00390625" style="9" customWidth="1"/>
  </cols>
  <sheetData>
    <row r="1" spans="1:7" ht="18.75" customHeight="1">
      <c r="A1" s="34" t="s">
        <v>44</v>
      </c>
      <c r="B1" s="9"/>
      <c r="C1" s="9"/>
      <c r="D1" s="9"/>
      <c r="F1" s="63"/>
      <c r="G1" s="63"/>
    </row>
    <row r="2" spans="1:7" ht="18.75">
      <c r="A2" s="36" t="s">
        <v>45</v>
      </c>
      <c r="B2" s="9"/>
      <c r="C2" s="9"/>
      <c r="D2" s="9"/>
      <c r="F2" s="64"/>
      <c r="G2" s="64"/>
    </row>
    <row r="3" spans="2:7" ht="15.75">
      <c r="B3" s="9"/>
      <c r="C3" s="9"/>
      <c r="D3" s="9"/>
      <c r="E3" s="9"/>
      <c r="F3" s="9"/>
      <c r="G3" s="9"/>
    </row>
    <row r="4" spans="1:7" s="65" customFormat="1" ht="26.25">
      <c r="A4" s="15" t="s">
        <v>158</v>
      </c>
      <c r="B4" s="15"/>
      <c r="C4" s="15"/>
      <c r="D4" s="15"/>
      <c r="E4" s="15"/>
      <c r="F4" s="15"/>
      <c r="G4" s="15"/>
    </row>
    <row r="5" spans="1:7" ht="20.25">
      <c r="A5" s="16" t="s">
        <v>159</v>
      </c>
      <c r="B5" s="16"/>
      <c r="C5" s="16"/>
      <c r="D5" s="16"/>
      <c r="E5" s="16"/>
      <c r="F5" s="16"/>
      <c r="G5" s="16"/>
    </row>
    <row r="6" spans="4:7" ht="17.25">
      <c r="D6" s="9"/>
      <c r="E6" s="9"/>
      <c r="F6" s="71"/>
      <c r="G6" s="72" t="s">
        <v>48</v>
      </c>
    </row>
    <row r="7" spans="1:7" s="90" customFormat="1" ht="18.75">
      <c r="A7" s="88" t="s">
        <v>148</v>
      </c>
      <c r="B7" s="88" t="s">
        <v>49</v>
      </c>
      <c r="C7" s="88" t="s">
        <v>50</v>
      </c>
      <c r="D7" s="89" t="s">
        <v>160</v>
      </c>
      <c r="E7" s="89"/>
      <c r="F7" s="89" t="s">
        <v>161</v>
      </c>
      <c r="G7" s="89"/>
    </row>
    <row r="8" spans="1:10" s="90" customFormat="1" ht="18.75">
      <c r="A8" s="88"/>
      <c r="B8" s="88"/>
      <c r="C8" s="88"/>
      <c r="D8" s="87">
        <v>2007</v>
      </c>
      <c r="E8" s="87">
        <v>2006</v>
      </c>
      <c r="F8" s="87">
        <v>2007</v>
      </c>
      <c r="G8" s="87">
        <v>2006</v>
      </c>
      <c r="J8" s="91"/>
    </row>
    <row r="9" spans="1:7" s="90" customFormat="1" ht="18.75">
      <c r="A9" s="92">
        <v>1</v>
      </c>
      <c r="B9" s="92">
        <v>2</v>
      </c>
      <c r="C9" s="92">
        <v>3</v>
      </c>
      <c r="D9" s="87">
        <v>4</v>
      </c>
      <c r="E9" s="87">
        <v>5</v>
      </c>
      <c r="F9" s="87">
        <v>6</v>
      </c>
      <c r="G9" s="87">
        <v>7</v>
      </c>
    </row>
    <row r="10" spans="1:7" ht="17.25">
      <c r="A10" s="73" t="s">
        <v>162</v>
      </c>
      <c r="B10" s="74">
        <v>1</v>
      </c>
      <c r="C10" s="44" t="s">
        <v>31</v>
      </c>
      <c r="D10" s="75">
        <v>114817719913</v>
      </c>
      <c r="E10" s="75">
        <v>56815021484</v>
      </c>
      <c r="F10" s="75">
        <v>470441558941</v>
      </c>
      <c r="G10" s="75">
        <v>241953446763</v>
      </c>
    </row>
    <row r="11" spans="1:7" ht="17.25">
      <c r="A11" s="76" t="s">
        <v>163</v>
      </c>
      <c r="B11" s="77">
        <v>2</v>
      </c>
      <c r="C11" s="77"/>
      <c r="D11" s="78">
        <v>0</v>
      </c>
      <c r="E11" s="79">
        <v>12276397</v>
      </c>
      <c r="F11" s="78">
        <f>VLOOKUP($B11,'[2]KQKDQ207'!$A$2:$E$24,4,0)</f>
        <v>0</v>
      </c>
      <c r="G11" s="79">
        <v>62170486</v>
      </c>
    </row>
    <row r="12" spans="1:7" ht="17.25">
      <c r="A12" s="76" t="s">
        <v>164</v>
      </c>
      <c r="B12" s="77">
        <v>10</v>
      </c>
      <c r="C12" s="23"/>
      <c r="D12" s="79">
        <f>D10</f>
        <v>114817719913</v>
      </c>
      <c r="E12" s="79">
        <f>E10-E11</f>
        <v>56802745087</v>
      </c>
      <c r="F12" s="79">
        <v>470441558941</v>
      </c>
      <c r="G12" s="79">
        <f>G10-G11</f>
        <v>241891276277</v>
      </c>
    </row>
    <row r="13" spans="1:7" ht="17.25">
      <c r="A13" s="76" t="s">
        <v>165</v>
      </c>
      <c r="B13" s="77">
        <v>11</v>
      </c>
      <c r="C13" s="23" t="s">
        <v>32</v>
      </c>
      <c r="D13" s="79">
        <v>107673988242</v>
      </c>
      <c r="E13" s="79">
        <v>52340616273</v>
      </c>
      <c r="F13" s="79">
        <v>441490357055</v>
      </c>
      <c r="G13" s="79">
        <v>224418982694</v>
      </c>
    </row>
    <row r="14" spans="1:7" ht="17.25">
      <c r="A14" s="76" t="s">
        <v>166</v>
      </c>
      <c r="B14" s="77">
        <v>20</v>
      </c>
      <c r="C14" s="23"/>
      <c r="D14" s="79">
        <f>D12-D13</f>
        <v>7143731671</v>
      </c>
      <c r="E14" s="79">
        <f>E12-E13</f>
        <v>4462128814</v>
      </c>
      <c r="F14" s="79">
        <f>F12-F13</f>
        <v>28951201886</v>
      </c>
      <c r="G14" s="79">
        <f>G12-G13</f>
        <v>17472293583</v>
      </c>
    </row>
    <row r="15" spans="1:7" ht="17.25">
      <c r="A15" s="76" t="s">
        <v>167</v>
      </c>
      <c r="B15" s="77">
        <v>21</v>
      </c>
      <c r="C15" s="23" t="s">
        <v>33</v>
      </c>
      <c r="D15" s="79">
        <v>1135731918</v>
      </c>
      <c r="E15" s="79">
        <v>136092077</v>
      </c>
      <c r="F15" s="79">
        <v>1943124328</v>
      </c>
      <c r="G15" s="79">
        <v>584378675</v>
      </c>
    </row>
    <row r="16" spans="1:7" ht="17.25">
      <c r="A16" s="76" t="s">
        <v>168</v>
      </c>
      <c r="B16" s="77">
        <v>22</v>
      </c>
      <c r="C16" s="23" t="s">
        <v>34</v>
      </c>
      <c r="D16" s="79">
        <v>1492505289</v>
      </c>
      <c r="E16" s="79">
        <v>896105309</v>
      </c>
      <c r="F16" s="79">
        <v>5037418988</v>
      </c>
      <c r="G16" s="79">
        <v>3363686247</v>
      </c>
    </row>
    <row r="17" spans="1:7" s="8" customFormat="1" ht="18.75">
      <c r="A17" s="80" t="s">
        <v>169</v>
      </c>
      <c r="B17" s="81">
        <v>23</v>
      </c>
      <c r="C17" s="82"/>
      <c r="D17" s="79">
        <v>1186910595</v>
      </c>
      <c r="E17" s="79">
        <v>833608017</v>
      </c>
      <c r="F17" s="79">
        <v>4219608692</v>
      </c>
      <c r="G17" s="79">
        <v>3241564778</v>
      </c>
    </row>
    <row r="18" spans="1:7" ht="17.25">
      <c r="A18" s="76" t="s">
        <v>170</v>
      </c>
      <c r="B18" s="77">
        <v>24</v>
      </c>
      <c r="C18" s="23"/>
      <c r="D18" s="79">
        <v>2981024552</v>
      </c>
      <c r="E18" s="79">
        <v>1114840603</v>
      </c>
      <c r="F18" s="79">
        <v>7625968145</v>
      </c>
      <c r="G18" s="79">
        <v>4382615477</v>
      </c>
    </row>
    <row r="19" spans="1:7" ht="17.25">
      <c r="A19" s="76" t="s">
        <v>171</v>
      </c>
      <c r="B19" s="77">
        <v>25</v>
      </c>
      <c r="C19" s="23"/>
      <c r="D19" s="79">
        <v>829932879</v>
      </c>
      <c r="E19" s="79">
        <v>1291300827</v>
      </c>
      <c r="F19" s="79">
        <v>3185146367</v>
      </c>
      <c r="G19" s="79">
        <v>3444206116</v>
      </c>
    </row>
    <row r="20" spans="1:7" s="10" customFormat="1" ht="17.25">
      <c r="A20" s="76" t="s">
        <v>172</v>
      </c>
      <c r="B20" s="77">
        <v>30</v>
      </c>
      <c r="C20" s="76"/>
      <c r="D20" s="79">
        <f>D14+D15-D16-D18-D19</f>
        <v>2976000869</v>
      </c>
      <c r="E20" s="79">
        <f>E14+E15-E16-E18-E19</f>
        <v>1295974152</v>
      </c>
      <c r="F20" s="79">
        <f>F14+F15-F16-F18-F19</f>
        <v>15045792714</v>
      </c>
      <c r="G20" s="79">
        <f>G14+G15-G16-G18-G19</f>
        <v>6866164418</v>
      </c>
    </row>
    <row r="21" spans="1:7" ht="17.25">
      <c r="A21" s="76" t="s">
        <v>173</v>
      </c>
      <c r="B21" s="77">
        <v>31</v>
      </c>
      <c r="C21" s="23"/>
      <c r="D21" s="79">
        <v>175533385</v>
      </c>
      <c r="E21" s="79">
        <v>40818119</v>
      </c>
      <c r="F21" s="79">
        <v>429980790</v>
      </c>
      <c r="G21" s="79">
        <v>154047151</v>
      </c>
    </row>
    <row r="22" spans="1:7" ht="17.25">
      <c r="A22" s="76" t="s">
        <v>174</v>
      </c>
      <c r="B22" s="77">
        <v>32</v>
      </c>
      <c r="C22" s="23"/>
      <c r="D22" s="79">
        <v>1921</v>
      </c>
      <c r="E22" s="79">
        <v>27277</v>
      </c>
      <c r="F22" s="79">
        <v>452448758</v>
      </c>
      <c r="G22" s="79">
        <v>87332</v>
      </c>
    </row>
    <row r="23" spans="1:7" ht="17.25">
      <c r="A23" s="76" t="s">
        <v>175</v>
      </c>
      <c r="B23" s="77">
        <v>40</v>
      </c>
      <c r="C23" s="23"/>
      <c r="D23" s="79">
        <f>D21-D22</f>
        <v>175531464</v>
      </c>
      <c r="E23" s="79">
        <f>E21-E22</f>
        <v>40790842</v>
      </c>
      <c r="F23" s="79">
        <f>F21-F22</f>
        <v>-22467968</v>
      </c>
      <c r="G23" s="79">
        <f>G21-G22</f>
        <v>153959819</v>
      </c>
    </row>
    <row r="24" spans="1:7" ht="17.25">
      <c r="A24" s="76" t="s">
        <v>176</v>
      </c>
      <c r="B24" s="77">
        <v>50</v>
      </c>
      <c r="C24" s="23"/>
      <c r="D24" s="79">
        <f>D20+D23</f>
        <v>3151532333</v>
      </c>
      <c r="E24" s="79">
        <f>E20+E23</f>
        <v>1336764994</v>
      </c>
      <c r="F24" s="79">
        <f>F20+F23</f>
        <v>15023324746</v>
      </c>
      <c r="G24" s="79">
        <f>G20+G23</f>
        <v>7020124237</v>
      </c>
    </row>
    <row r="25" spans="1:7" ht="17.25">
      <c r="A25" s="76" t="s">
        <v>177</v>
      </c>
      <c r="B25" s="77">
        <v>51</v>
      </c>
      <c r="C25" s="23" t="s">
        <v>35</v>
      </c>
      <c r="D25" s="79">
        <v>438875991</v>
      </c>
      <c r="E25" s="79">
        <v>187147099</v>
      </c>
      <c r="F25" s="79">
        <v>2100926930</v>
      </c>
      <c r="G25" s="79">
        <v>983367989</v>
      </c>
    </row>
    <row r="26" spans="1:7" ht="17.25">
      <c r="A26" s="76" t="s">
        <v>178</v>
      </c>
      <c r="B26" s="77">
        <v>52</v>
      </c>
      <c r="C26" s="23" t="s">
        <v>35</v>
      </c>
      <c r="D26" s="78">
        <f>VLOOKUP($B26,'[2]KQKDQ207'!$A$2:$E$24,3,0)</f>
        <v>0</v>
      </c>
      <c r="E26" s="78">
        <f>VLOOKUP($B26,'[2]KQKDQ207'!$A$2:$E$24,2,0)</f>
        <v>0</v>
      </c>
      <c r="F26" s="78">
        <f>VLOOKUP($B26,'[2]KQKDQ207'!$A$2:$E$24,4,0)</f>
        <v>0</v>
      </c>
      <c r="G26" s="78">
        <f>VLOOKUP($B26,'[2]KQKDQ207'!$A$2:$E$24,5,0)</f>
        <v>0</v>
      </c>
    </row>
    <row r="27" spans="1:7" ht="17.25">
      <c r="A27" s="76" t="s">
        <v>179</v>
      </c>
      <c r="B27" s="77">
        <v>60</v>
      </c>
      <c r="C27" s="23"/>
      <c r="D27" s="79">
        <f>D24-D25</f>
        <v>2712656342</v>
      </c>
      <c r="E27" s="79">
        <f>E24-E25</f>
        <v>1149617895</v>
      </c>
      <c r="F27" s="79">
        <f>F24-F25</f>
        <v>12922397816</v>
      </c>
      <c r="G27" s="79">
        <f>G24-G25</f>
        <v>6036756248</v>
      </c>
    </row>
    <row r="28" spans="1:7" ht="17.25">
      <c r="A28" s="83" t="s">
        <v>180</v>
      </c>
      <c r="B28" s="52">
        <v>70</v>
      </c>
      <c r="C28" s="52"/>
      <c r="D28" s="84">
        <v>822</v>
      </c>
      <c r="E28" s="84">
        <v>884</v>
      </c>
      <c r="F28" s="84">
        <v>3916</v>
      </c>
      <c r="G28" s="84">
        <v>4644</v>
      </c>
    </row>
    <row r="29" spans="1:7" ht="18.75">
      <c r="A29" s="85"/>
      <c r="B29" s="61"/>
      <c r="C29" s="61"/>
      <c r="D29" s="86"/>
      <c r="E29" s="86"/>
      <c r="F29" s="86"/>
      <c r="G29" s="86"/>
    </row>
    <row r="30" spans="1:7" ht="18.75">
      <c r="A30" s="67"/>
      <c r="B30" s="6"/>
      <c r="C30" s="6"/>
      <c r="E30" s="68" t="s">
        <v>42</v>
      </c>
      <c r="F30" s="68"/>
      <c r="G30" s="68"/>
    </row>
    <row r="31" spans="1:7" ht="15.75">
      <c r="A31" s="10" t="s">
        <v>39</v>
      </c>
      <c r="D31" s="69" t="s">
        <v>40</v>
      </c>
      <c r="E31" s="70" t="s">
        <v>41</v>
      </c>
      <c r="F31" s="70"/>
      <c r="G31" s="70"/>
    </row>
  </sheetData>
  <mergeCells count="9">
    <mergeCell ref="A4:G4"/>
    <mergeCell ref="A5:G5"/>
    <mergeCell ref="D7:E7"/>
    <mergeCell ref="F7:G7"/>
    <mergeCell ref="E31:G31"/>
    <mergeCell ref="E30:G30"/>
    <mergeCell ref="A7:A8"/>
    <mergeCell ref="B7:B8"/>
    <mergeCell ref="C7:C8"/>
  </mergeCells>
  <printOptions horizontalCentered="1"/>
  <pageMargins left="0.25" right="0.25" top="0.25" bottom="0.5" header="0.32" footer="0.2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I8" sqref="I8"/>
    </sheetView>
  </sheetViews>
  <sheetFormatPr defaultColWidth="9.00390625" defaultRowHeight="12.75"/>
  <cols>
    <col min="1" max="1" width="5.625" style="14" customWidth="1"/>
    <col min="2" max="2" width="79.00390625" style="14" bestFit="1" customWidth="1"/>
    <col min="3" max="3" width="6.00390625" style="14" bestFit="1" customWidth="1"/>
    <col min="4" max="4" width="6.125" style="14" customWidth="1"/>
    <col min="5" max="6" width="18.25390625" style="94" bestFit="1" customWidth="1"/>
    <col min="7" max="16384" width="9.00390625" style="14" customWidth="1"/>
  </cols>
  <sheetData>
    <row r="1" spans="1:2" ht="20.25">
      <c r="A1" s="34" t="s">
        <v>44</v>
      </c>
      <c r="B1" s="34"/>
    </row>
    <row r="2" spans="1:2" ht="18.75">
      <c r="A2" s="36" t="s">
        <v>45</v>
      </c>
      <c r="B2" s="36"/>
    </row>
    <row r="3" ht="20.25">
      <c r="G3" s="35"/>
    </row>
    <row r="4" spans="1:6" ht="26.25">
      <c r="A4" s="15" t="s">
        <v>181</v>
      </c>
      <c r="B4" s="15"/>
      <c r="C4" s="15"/>
      <c r="D4" s="15"/>
      <c r="E4" s="15"/>
      <c r="F4" s="15"/>
    </row>
    <row r="5" spans="1:6" ht="20.25">
      <c r="A5" s="16" t="s">
        <v>182</v>
      </c>
      <c r="B5" s="16"/>
      <c r="C5" s="16"/>
      <c r="D5" s="16"/>
      <c r="E5" s="16"/>
      <c r="F5" s="16"/>
    </row>
    <row r="6" spans="1:6" ht="19.5" customHeight="1">
      <c r="A6" s="66"/>
      <c r="B6" s="66"/>
      <c r="C6" s="66"/>
      <c r="D6" s="66"/>
      <c r="E6" s="66"/>
      <c r="F6" s="66"/>
    </row>
    <row r="7" ht="17.25">
      <c r="F7" s="95" t="s">
        <v>48</v>
      </c>
    </row>
    <row r="8" spans="1:6" s="32" customFormat="1" ht="18.75">
      <c r="A8" s="93" t="s">
        <v>53</v>
      </c>
      <c r="B8" s="93" t="s">
        <v>148</v>
      </c>
      <c r="C8" s="93" t="s">
        <v>49</v>
      </c>
      <c r="D8" s="93" t="s">
        <v>50</v>
      </c>
      <c r="E8" s="96">
        <v>2007</v>
      </c>
      <c r="F8" s="97">
        <v>2006</v>
      </c>
    </row>
    <row r="9" spans="1:6" s="32" customFormat="1" ht="17.25">
      <c r="A9" s="44"/>
      <c r="B9" s="44">
        <v>1</v>
      </c>
      <c r="C9" s="44">
        <v>2</v>
      </c>
      <c r="D9" s="44">
        <v>3</v>
      </c>
      <c r="E9" s="98" t="s">
        <v>37</v>
      </c>
      <c r="F9" s="98" t="s">
        <v>38</v>
      </c>
    </row>
    <row r="10" spans="1:6" s="102" customFormat="1" ht="18.75">
      <c r="A10" s="99" t="s">
        <v>56</v>
      </c>
      <c r="B10" s="99" t="s">
        <v>183</v>
      </c>
      <c r="C10" s="100"/>
      <c r="D10" s="100"/>
      <c r="E10" s="101"/>
      <c r="F10" s="101"/>
    </row>
    <row r="11" spans="1:6" s="13" customFormat="1" ht="17.25">
      <c r="A11" s="103">
        <v>1</v>
      </c>
      <c r="B11" s="103" t="s">
        <v>184</v>
      </c>
      <c r="C11" s="104" t="s">
        <v>1</v>
      </c>
      <c r="D11" s="104"/>
      <c r="E11" s="105">
        <v>533975994823</v>
      </c>
      <c r="F11" s="105">
        <v>230861549504</v>
      </c>
    </row>
    <row r="12" spans="1:6" s="13" customFormat="1" ht="17.25">
      <c r="A12" s="103">
        <v>2</v>
      </c>
      <c r="B12" s="103" t="s">
        <v>185</v>
      </c>
      <c r="C12" s="104" t="s">
        <v>2</v>
      </c>
      <c r="D12" s="104"/>
      <c r="E12" s="105">
        <v>-430912786731</v>
      </c>
      <c r="F12" s="105">
        <v>-228432644541</v>
      </c>
    </row>
    <row r="13" spans="1:6" s="13" customFormat="1" ht="17.25">
      <c r="A13" s="103">
        <v>3</v>
      </c>
      <c r="B13" s="103" t="s">
        <v>186</v>
      </c>
      <c r="C13" s="104" t="s">
        <v>3</v>
      </c>
      <c r="D13" s="104"/>
      <c r="E13" s="105">
        <v>-5426362092</v>
      </c>
      <c r="F13" s="105">
        <v>-3362685981</v>
      </c>
    </row>
    <row r="14" spans="1:6" s="13" customFormat="1" ht="17.25">
      <c r="A14" s="103">
        <v>4</v>
      </c>
      <c r="B14" s="103" t="s">
        <v>187</v>
      </c>
      <c r="C14" s="104" t="s">
        <v>4</v>
      </c>
      <c r="D14" s="104"/>
      <c r="E14" s="105">
        <f>-(4146972761-1114600)</f>
        <v>-4145858161</v>
      </c>
      <c r="F14" s="105">
        <v>-2842759274</v>
      </c>
    </row>
    <row r="15" spans="1:6" s="13" customFormat="1" ht="17.25">
      <c r="A15" s="103">
        <v>5</v>
      </c>
      <c r="B15" s="103" t="s">
        <v>188</v>
      </c>
      <c r="C15" s="104" t="s">
        <v>5</v>
      </c>
      <c r="D15" s="104"/>
      <c r="E15" s="105">
        <v>-1407853637</v>
      </c>
      <c r="F15" s="105">
        <v>-899541579</v>
      </c>
    </row>
    <row r="16" spans="1:6" s="13" customFormat="1" ht="17.25">
      <c r="A16" s="103">
        <v>6</v>
      </c>
      <c r="B16" s="103" t="s">
        <v>69</v>
      </c>
      <c r="C16" s="104" t="s">
        <v>6</v>
      </c>
      <c r="D16" s="104"/>
      <c r="E16" s="105">
        <v>75028211627</v>
      </c>
      <c r="F16" s="105">
        <v>51460088248</v>
      </c>
    </row>
    <row r="17" spans="1:6" s="13" customFormat="1" ht="17.25">
      <c r="A17" s="103">
        <v>7</v>
      </c>
      <c r="B17" s="103" t="s">
        <v>189</v>
      </c>
      <c r="C17" s="104" t="s">
        <v>7</v>
      </c>
      <c r="D17" s="104"/>
      <c r="E17" s="105">
        <f>-114851084889-1114600</f>
        <v>-114852199489</v>
      </c>
      <c r="F17" s="105">
        <v>-53253157375</v>
      </c>
    </row>
    <row r="18" spans="1:6" s="102" customFormat="1" ht="18.75">
      <c r="A18" s="106"/>
      <c r="B18" s="106" t="s">
        <v>190</v>
      </c>
      <c r="C18" s="107">
        <v>20</v>
      </c>
      <c r="D18" s="107"/>
      <c r="E18" s="108">
        <f>SUM(E11:E17)</f>
        <v>52259146340</v>
      </c>
      <c r="F18" s="108">
        <f>SUM(F11:F17)</f>
        <v>-6469150998</v>
      </c>
    </row>
    <row r="19" spans="1:6" s="102" customFormat="1" ht="18.75">
      <c r="A19" s="106" t="s">
        <v>60</v>
      </c>
      <c r="B19" s="106" t="s">
        <v>191</v>
      </c>
      <c r="C19" s="107"/>
      <c r="D19" s="107"/>
      <c r="E19" s="108">
        <v>0</v>
      </c>
      <c r="F19" s="108"/>
    </row>
    <row r="20" spans="1:6" s="13" customFormat="1" ht="17.25">
      <c r="A20" s="103">
        <v>1</v>
      </c>
      <c r="B20" s="103" t="s">
        <v>192</v>
      </c>
      <c r="C20" s="109">
        <v>21</v>
      </c>
      <c r="D20" s="109"/>
      <c r="E20" s="105">
        <v>-4546862948</v>
      </c>
      <c r="F20" s="105">
        <v>-246078181</v>
      </c>
    </row>
    <row r="21" spans="1:6" s="13" customFormat="1" ht="17.25">
      <c r="A21" s="103">
        <v>2</v>
      </c>
      <c r="B21" s="103" t="s">
        <v>193</v>
      </c>
      <c r="C21" s="109">
        <v>22</v>
      </c>
      <c r="D21" s="109"/>
      <c r="E21" s="105">
        <v>87736364</v>
      </c>
      <c r="F21" s="105">
        <v>0</v>
      </c>
    </row>
    <row r="22" spans="1:6" s="13" customFormat="1" ht="17.25">
      <c r="A22" s="103">
        <v>3</v>
      </c>
      <c r="B22" s="103" t="s">
        <v>194</v>
      </c>
      <c r="C22" s="109">
        <v>23</v>
      </c>
      <c r="D22" s="109"/>
      <c r="E22" s="105">
        <v>0</v>
      </c>
      <c r="F22" s="105">
        <v>0</v>
      </c>
    </row>
    <row r="23" spans="1:6" s="13" customFormat="1" ht="17.25">
      <c r="A23" s="103">
        <v>4</v>
      </c>
      <c r="B23" s="103" t="s">
        <v>195</v>
      </c>
      <c r="C23" s="109">
        <v>24</v>
      </c>
      <c r="D23" s="109"/>
      <c r="E23" s="105">
        <v>0</v>
      </c>
      <c r="F23" s="105">
        <v>0</v>
      </c>
    </row>
    <row r="24" spans="1:6" s="13" customFormat="1" ht="17.25">
      <c r="A24" s="103">
        <v>5</v>
      </c>
      <c r="B24" s="103" t="s">
        <v>196</v>
      </c>
      <c r="C24" s="109">
        <v>25</v>
      </c>
      <c r="D24" s="109"/>
      <c r="E24" s="105">
        <v>0</v>
      </c>
      <c r="F24" s="105">
        <v>0</v>
      </c>
    </row>
    <row r="25" spans="1:6" s="13" customFormat="1" ht="17.25">
      <c r="A25" s="103">
        <v>6</v>
      </c>
      <c r="B25" s="103" t="s">
        <v>197</v>
      </c>
      <c r="C25" s="109">
        <v>26</v>
      </c>
      <c r="D25" s="109"/>
      <c r="E25" s="105">
        <v>0</v>
      </c>
      <c r="F25" s="105">
        <v>0</v>
      </c>
    </row>
    <row r="26" spans="1:6" s="13" customFormat="1" ht="17.25">
      <c r="A26" s="103">
        <v>7</v>
      </c>
      <c r="B26" s="103" t="s">
        <v>198</v>
      </c>
      <c r="C26" s="109">
        <v>27</v>
      </c>
      <c r="D26" s="109"/>
      <c r="E26" s="105">
        <v>203309418</v>
      </c>
      <c r="F26" s="105">
        <v>581220267</v>
      </c>
    </row>
    <row r="27" spans="1:6" s="102" customFormat="1" ht="18.75">
      <c r="A27" s="106"/>
      <c r="B27" s="106" t="s">
        <v>199</v>
      </c>
      <c r="C27" s="107">
        <v>30</v>
      </c>
      <c r="D27" s="107"/>
      <c r="E27" s="108">
        <f>SUM(E20:E26)</f>
        <v>-4255817166</v>
      </c>
      <c r="F27" s="108">
        <f>SUM(F20:F26)</f>
        <v>335142086</v>
      </c>
    </row>
    <row r="28" spans="1:6" s="102" customFormat="1" ht="18.75">
      <c r="A28" s="106" t="s">
        <v>63</v>
      </c>
      <c r="B28" s="106" t="s">
        <v>200</v>
      </c>
      <c r="C28" s="107"/>
      <c r="D28" s="107"/>
      <c r="E28" s="108">
        <v>0</v>
      </c>
      <c r="F28" s="108"/>
    </row>
    <row r="29" spans="1:6" s="13" customFormat="1" ht="17.25">
      <c r="A29" s="103">
        <v>1</v>
      </c>
      <c r="B29" s="103" t="s">
        <v>201</v>
      </c>
      <c r="C29" s="109">
        <v>31</v>
      </c>
      <c r="D29" s="109"/>
      <c r="E29" s="105">
        <v>62910200000</v>
      </c>
      <c r="F29" s="105">
        <v>0</v>
      </c>
    </row>
    <row r="30" spans="1:6" s="13" customFormat="1" ht="17.25">
      <c r="A30" s="103">
        <v>2</v>
      </c>
      <c r="B30" s="103" t="s">
        <v>202</v>
      </c>
      <c r="C30" s="109">
        <v>32</v>
      </c>
      <c r="D30" s="109"/>
      <c r="E30" s="105">
        <v>0</v>
      </c>
      <c r="F30" s="105">
        <v>0</v>
      </c>
    </row>
    <row r="31" spans="1:6" s="13" customFormat="1" ht="17.25">
      <c r="A31" s="103">
        <v>3</v>
      </c>
      <c r="B31" s="103" t="s">
        <v>203</v>
      </c>
      <c r="C31" s="109">
        <v>33</v>
      </c>
      <c r="D31" s="109"/>
      <c r="E31" s="105">
        <v>208612664732</v>
      </c>
      <c r="F31" s="105">
        <v>107047206950</v>
      </c>
    </row>
    <row r="32" spans="1:6" s="13" customFormat="1" ht="17.25">
      <c r="A32" s="103">
        <v>4</v>
      </c>
      <c r="B32" s="103" t="s">
        <v>204</v>
      </c>
      <c r="C32" s="109">
        <v>34</v>
      </c>
      <c r="D32" s="109"/>
      <c r="E32" s="105">
        <v>-304400957790</v>
      </c>
      <c r="F32" s="105">
        <v>-97295214408</v>
      </c>
    </row>
    <row r="33" spans="1:6" s="13" customFormat="1" ht="17.25">
      <c r="A33" s="103">
        <v>5</v>
      </c>
      <c r="B33" s="103" t="s">
        <v>205</v>
      </c>
      <c r="C33" s="109">
        <v>35</v>
      </c>
      <c r="D33" s="109"/>
      <c r="E33" s="105">
        <v>0</v>
      </c>
      <c r="F33" s="105">
        <v>0</v>
      </c>
    </row>
    <row r="34" spans="1:6" s="13" customFormat="1" ht="17.25">
      <c r="A34" s="103">
        <v>6</v>
      </c>
      <c r="B34" s="103" t="s">
        <v>206</v>
      </c>
      <c r="C34" s="109">
        <v>36</v>
      </c>
      <c r="D34" s="109"/>
      <c r="E34" s="105">
        <v>-4600000000</v>
      </c>
      <c r="F34" s="105">
        <v>-2730000000</v>
      </c>
    </row>
    <row r="35" spans="1:6" s="102" customFormat="1" ht="18.75">
      <c r="A35" s="106"/>
      <c r="B35" s="106" t="s">
        <v>207</v>
      </c>
      <c r="C35" s="107">
        <v>40</v>
      </c>
      <c r="D35" s="107"/>
      <c r="E35" s="108">
        <f>SUM(E29:E34)</f>
        <v>-37478093058</v>
      </c>
      <c r="F35" s="108">
        <f>SUM(F29:F34)</f>
        <v>7021992542</v>
      </c>
    </row>
    <row r="36" spans="1:6" s="102" customFormat="1" ht="18.75">
      <c r="A36" s="106"/>
      <c r="B36" s="106" t="s">
        <v>210</v>
      </c>
      <c r="C36" s="107">
        <v>50</v>
      </c>
      <c r="D36" s="107"/>
      <c r="E36" s="108">
        <f>E18+E27+E35</f>
        <v>10525236116</v>
      </c>
      <c r="F36" s="108">
        <f>F18+F27+F35</f>
        <v>887983630</v>
      </c>
    </row>
    <row r="37" spans="1:6" s="102" customFormat="1" ht="18.75">
      <c r="A37" s="106"/>
      <c r="B37" s="106" t="s">
        <v>208</v>
      </c>
      <c r="C37" s="107">
        <v>60</v>
      </c>
      <c r="D37" s="107"/>
      <c r="E37" s="108">
        <v>1411163665</v>
      </c>
      <c r="F37" s="108">
        <v>522131554</v>
      </c>
    </row>
    <row r="38" spans="1:6" s="13" customFormat="1" ht="17.25">
      <c r="A38" s="103"/>
      <c r="B38" s="103" t="s">
        <v>209</v>
      </c>
      <c r="C38" s="109">
        <v>61</v>
      </c>
      <c r="D38" s="109"/>
      <c r="E38" s="105"/>
      <c r="F38" s="105">
        <v>1048481</v>
      </c>
    </row>
    <row r="39" spans="1:6" s="102" customFormat="1" ht="18.75">
      <c r="A39" s="110"/>
      <c r="B39" s="110" t="s">
        <v>211</v>
      </c>
      <c r="C39" s="111">
        <v>70</v>
      </c>
      <c r="D39" s="112" t="s">
        <v>36</v>
      </c>
      <c r="E39" s="113">
        <v>11936399781</v>
      </c>
      <c r="F39" s="113">
        <f>F36+F37+F38</f>
        <v>1411163665</v>
      </c>
    </row>
    <row r="41" spans="5:6" ht="17.25">
      <c r="E41" s="114" t="s">
        <v>43</v>
      </c>
      <c r="F41" s="114"/>
    </row>
    <row r="42" spans="1:6" ht="15.75">
      <c r="A42" s="9" t="s">
        <v>8</v>
      </c>
      <c r="B42" s="9"/>
      <c r="C42" s="9"/>
      <c r="D42" s="9"/>
      <c r="E42" s="115" t="s">
        <v>41</v>
      </c>
      <c r="F42" s="115"/>
    </row>
  </sheetData>
  <mergeCells count="4">
    <mergeCell ref="A4:F4"/>
    <mergeCell ref="A5:F5"/>
    <mergeCell ref="E41:F41"/>
    <mergeCell ref="E42:F42"/>
  </mergeCells>
  <printOptions/>
  <pageMargins left="0.27" right="0.25" top="0.52" bottom="0.77" header="0.3" footer="0.3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van Phuong</dc:creator>
  <cp:keywords/>
  <dc:description/>
  <cp:lastModifiedBy>Administrator</cp:lastModifiedBy>
  <cp:lastPrinted>2008-01-22T08:25:04Z</cp:lastPrinted>
  <dcterms:created xsi:type="dcterms:W3CDTF">2000-01-17T10:31:59Z</dcterms:created>
  <dcterms:modified xsi:type="dcterms:W3CDTF">2008-03-14T09:39:21Z</dcterms:modified>
  <cp:category/>
  <cp:version/>
  <cp:contentType/>
  <cp:contentStatus/>
</cp:coreProperties>
</file>